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2"/>
  <workbookPr/>
  <mc:AlternateContent xmlns:mc="http://schemas.openxmlformats.org/markup-compatibility/2006">
    <mc:Choice Requires="x15">
      <x15ac:absPath xmlns:x15ac="http://schemas.microsoft.com/office/spreadsheetml/2010/11/ac" url="https://365and.sharepoint.com/sites/PL-PLANEACION/Documentos compartidos/Planeación/2026/PAI MIPG/"/>
    </mc:Choice>
  </mc:AlternateContent>
  <xr:revisionPtr revIDLastSave="993" documentId="13_ncr:1_{32332199-625C-49CD-8F61-AAB0062B8E51}" xr6:coauthVersionLast="47" xr6:coauthVersionMax="47" xr10:uidLastSave="{78371002-991B-4236-ADC5-97800A695AE7}"/>
  <bookViews>
    <workbookView xWindow="-110" yWindow="-110" windowWidth="19420" windowHeight="11020" firstSheet="2" activeTab="2" xr2:uid="{59D5CEBE-A795-4428-9A62-E125CA8CF78A}"/>
  </bookViews>
  <sheets>
    <sheet name="ACCESO DIRECTO" sheetId="2" r:id="rId1"/>
    <sheet name="SUBDIRECCION JURIDICA" sheetId="5" r:id="rId2"/>
    <sheet name="SUBDIRECCION DESARROLLO Y SCD" sheetId="4" r:id="rId3"/>
    <sheet name="DIRECCION" sheetId="3" r:id="rId4"/>
    <sheet name="SUBDIRECCION ADMINISTRATIVA Y F" sheetId="1" r:id="rId5"/>
    <sheet name="SUBDIRECCION SOLUCIONES Y SERV" sheetId="6" r:id="rId6"/>
    <sheet name="INFO" sheetId="7" r:id="rId7"/>
  </sheets>
  <definedNames>
    <definedName name="_xlnm._FilterDatabase" localSheetId="3" hidden="1">DIRECCION!$A$5:$BC$18</definedName>
    <definedName name="_xlnm._FilterDatabase" localSheetId="4" hidden="1">'SUBDIRECCION ADMINISTRATIVA Y F'!$A$5:$BC$13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12" i="4" l="1"/>
  <c r="AL8" i="5"/>
  <c r="AL9" i="5"/>
  <c r="AL7" i="5"/>
  <c r="W7" i="3"/>
  <c r="AX11" i="3"/>
  <c r="AX10" i="3"/>
  <c r="AO11" i="3"/>
  <c r="AO10" i="3"/>
  <c r="AF10" i="3"/>
  <c r="AF11" i="3"/>
  <c r="V11" i="3"/>
  <c r="W11" i="3" s="1"/>
  <c r="V12" i="3"/>
  <c r="AY13" i="1" l="1"/>
  <c r="AX13" i="1"/>
  <c r="AP13" i="1"/>
  <c r="AO13" i="1"/>
  <c r="AG13" i="1"/>
  <c r="AF13" i="1"/>
  <c r="V13" i="1"/>
  <c r="AZ13" i="1" l="1"/>
  <c r="W13" i="1"/>
  <c r="BA13" i="1" s="1"/>
  <c r="AK11" i="4"/>
  <c r="AL11" i="4" s="1"/>
  <c r="AK7" i="4"/>
  <c r="AL7" i="4" s="1"/>
  <c r="AK8" i="4"/>
  <c r="AL8" i="4" s="1"/>
  <c r="AK9" i="4"/>
  <c r="AL9" i="4" s="1"/>
  <c r="AK10" i="4"/>
  <c r="AL10" i="4" s="1"/>
  <c r="AX14" i="3"/>
  <c r="BM6" i="4"/>
  <c r="BN6" i="4" s="1"/>
  <c r="BD6" i="4"/>
  <c r="BE6" i="4" s="1"/>
  <c r="AU6" i="4"/>
  <c r="AV6" i="4" s="1"/>
  <c r="AK6" i="4"/>
  <c r="AL6" i="4" s="1"/>
  <c r="BM8" i="6"/>
  <c r="BN8" i="6" s="1"/>
  <c r="BD8" i="6"/>
  <c r="BE8" i="6" s="1"/>
  <c r="AU8" i="6"/>
  <c r="AK8" i="6"/>
  <c r="AL8" i="6" s="1"/>
  <c r="AC8" i="6"/>
  <c r="X8" i="6"/>
  <c r="S8" i="6"/>
  <c r="BO8" i="6" l="1"/>
  <c r="BP8" i="6" s="1"/>
  <c r="AK6" i="6"/>
  <c r="AL6" i="6" s="1"/>
  <c r="BA15" i="3"/>
  <c r="V15" i="3"/>
  <c r="W15" i="3" s="1"/>
  <c r="V13" i="3"/>
  <c r="W13" i="3" s="1"/>
  <c r="W12" i="3"/>
  <c r="AZ11" i="3" l="1"/>
  <c r="BA11" i="3" s="1"/>
  <c r="V10" i="3" l="1"/>
  <c r="AZ10" i="3" s="1"/>
  <c r="BA10" i="3" s="1"/>
  <c r="V9" i="3"/>
  <c r="W9" i="3" s="1"/>
  <c r="AF7" i="3"/>
  <c r="BA9" i="3"/>
  <c r="AZ9" i="3"/>
  <c r="AY8" i="3"/>
  <c r="AY10" i="3"/>
  <c r="AY11" i="3"/>
  <c r="AY12" i="3"/>
  <c r="AY13" i="3"/>
  <c r="AY14" i="3"/>
  <c r="AY15" i="3"/>
  <c r="AY16" i="3"/>
  <c r="AY17" i="3"/>
  <c r="AX8" i="3"/>
  <c r="AP8" i="3"/>
  <c r="AP9" i="3"/>
  <c r="AP10" i="3"/>
  <c r="AP11" i="3"/>
  <c r="AP12" i="3"/>
  <c r="AP13" i="3"/>
  <c r="AP14" i="3"/>
  <c r="AP15" i="3"/>
  <c r="AP16" i="3"/>
  <c r="AP17" i="3"/>
  <c r="AG8" i="3"/>
  <c r="AG10" i="3"/>
  <c r="AG11" i="3"/>
  <c r="AG12" i="3"/>
  <c r="AG13" i="3"/>
  <c r="AG14" i="3"/>
  <c r="AG15" i="3"/>
  <c r="AG16" i="3"/>
  <c r="AG17" i="3"/>
  <c r="W8" i="3"/>
  <c r="AY7" i="3"/>
  <c r="AX7" i="3"/>
  <c r="AP7" i="3"/>
  <c r="AG7" i="3"/>
  <c r="W6" i="3"/>
  <c r="BA6" i="3" s="1"/>
  <c r="AG7" i="1"/>
  <c r="AG8" i="1"/>
  <c r="AG9" i="1"/>
  <c r="AG10" i="1"/>
  <c r="AG11" i="1"/>
  <c r="AG12" i="1"/>
  <c r="AG6" i="1"/>
  <c r="V7" i="1"/>
  <c r="V8" i="1"/>
  <c r="V9" i="1"/>
  <c r="V10" i="1"/>
  <c r="V11" i="1"/>
  <c r="V12" i="1"/>
  <c r="W7" i="1"/>
  <c r="W8" i="1"/>
  <c r="W9" i="1"/>
  <c r="W10" i="1"/>
  <c r="W11" i="1"/>
  <c r="W12" i="1"/>
  <c r="W6" i="1"/>
  <c r="AO9" i="3"/>
  <c r="AO7" i="3"/>
  <c r="V7" i="3"/>
  <c r="AO15" i="3"/>
  <c r="W10" i="3" l="1"/>
  <c r="BA7" i="3"/>
  <c r="AZ7" i="3"/>
  <c r="AU7" i="6" l="1"/>
  <c r="AV7" i="6" s="1"/>
  <c r="AU6" i="6"/>
  <c r="AV6" i="6" s="1"/>
  <c r="BD7" i="6"/>
  <c r="BE7" i="6" s="1"/>
  <c r="BD6" i="6"/>
  <c r="BE6" i="6" s="1"/>
  <c r="BM7" i="6"/>
  <c r="BN7" i="6" s="1"/>
  <c r="BM6" i="6"/>
  <c r="BN6" i="6" s="1"/>
  <c r="BP6" i="6" s="1"/>
  <c r="AK7" i="6"/>
  <c r="AL7" i="6" s="1"/>
  <c r="AC7" i="6"/>
  <c r="X7" i="6"/>
  <c r="S7" i="6"/>
  <c r="AC6" i="6"/>
  <c r="X6" i="6"/>
  <c r="S6" i="6"/>
  <c r="BD8" i="5"/>
  <c r="BD9" i="5"/>
  <c r="BD7" i="5"/>
  <c r="AU8" i="5"/>
  <c r="AU9" i="5"/>
  <c r="AK8" i="5"/>
  <c r="AK9" i="5"/>
  <c r="AU7" i="5"/>
  <c r="BM8" i="5"/>
  <c r="BM9" i="5"/>
  <c r="BM7" i="5"/>
  <c r="AC9" i="5"/>
  <c r="X9" i="5"/>
  <c r="S9" i="5"/>
  <c r="AC8" i="5"/>
  <c r="X8" i="5"/>
  <c r="S8" i="5"/>
  <c r="AC7" i="5"/>
  <c r="S7" i="5"/>
  <c r="BM8" i="4"/>
  <c r="BN8" i="4" s="1"/>
  <c r="BM9" i="4"/>
  <c r="BN9" i="4" s="1"/>
  <c r="BM10" i="4"/>
  <c r="BN10" i="4" s="1"/>
  <c r="BM11" i="4"/>
  <c r="BM12" i="4"/>
  <c r="BM7" i="4"/>
  <c r="BN7" i="4" s="1"/>
  <c r="BD8" i="4"/>
  <c r="BE8" i="4" s="1"/>
  <c r="BD9" i="4"/>
  <c r="BE9" i="4" s="1"/>
  <c r="BD10" i="4"/>
  <c r="BE10" i="4" s="1"/>
  <c r="BD11" i="4"/>
  <c r="BD12" i="4"/>
  <c r="BD7" i="4"/>
  <c r="BE7" i="4" s="1"/>
  <c r="AK12" i="4"/>
  <c r="AU8" i="4"/>
  <c r="AV8" i="4" s="1"/>
  <c r="AU9" i="4"/>
  <c r="AV9" i="4" s="1"/>
  <c r="AU10" i="4"/>
  <c r="AV10" i="4" s="1"/>
  <c r="AU11" i="4"/>
  <c r="AU12" i="4"/>
  <c r="AU7" i="4"/>
  <c r="AV7" i="4" s="1"/>
  <c r="AC12" i="4"/>
  <c r="X12" i="4"/>
  <c r="S12" i="4"/>
  <c r="AC11" i="4"/>
  <c r="X11" i="4"/>
  <c r="S11" i="4"/>
  <c r="AC10" i="4"/>
  <c r="X10" i="4"/>
  <c r="S10" i="4"/>
  <c r="X9" i="4"/>
  <c r="S9" i="4"/>
  <c r="AC8" i="4"/>
  <c r="X8" i="4"/>
  <c r="S8" i="4"/>
  <c r="AC7" i="4"/>
  <c r="X7" i="4"/>
  <c r="S7" i="4"/>
  <c r="AC6" i="4"/>
  <c r="X6" i="4"/>
  <c r="S6" i="4"/>
  <c r="BP7" i="6" l="1"/>
  <c r="BO7" i="4"/>
  <c r="BP7" i="4"/>
  <c r="BO11" i="4"/>
  <c r="BP11" i="4" s="1"/>
  <c r="BO6" i="6"/>
  <c r="BO7" i="6"/>
  <c r="BP9" i="5"/>
  <c r="BQ9" i="5" s="1"/>
  <c r="BP8" i="5"/>
  <c r="BQ8" i="5" s="1"/>
  <c r="BO8" i="4"/>
  <c r="BP8" i="4" s="1"/>
  <c r="BO12" i="4"/>
  <c r="BP12" i="4" s="1"/>
  <c r="BP7" i="5"/>
  <c r="BQ7" i="5" s="1"/>
  <c r="BO10" i="4"/>
  <c r="BP10" i="4" s="1"/>
  <c r="BO9" i="4"/>
  <c r="BP9" i="4" s="1"/>
  <c r="AO17" i="3"/>
  <c r="AF17" i="3"/>
  <c r="V17" i="3"/>
  <c r="W17" i="3" s="1"/>
  <c r="BA17" i="3" s="1"/>
  <c r="AO16" i="3"/>
  <c r="AF16" i="3"/>
  <c r="V16" i="3"/>
  <c r="W16" i="3" s="1"/>
  <c r="BA16" i="3" s="1"/>
  <c r="AO14" i="3"/>
  <c r="AF14" i="3"/>
  <c r="V14" i="3"/>
  <c r="W14" i="3" s="1"/>
  <c r="BA14" i="3" s="1"/>
  <c r="BA13" i="3"/>
  <c r="AO13" i="3"/>
  <c r="AF13" i="3"/>
  <c r="BA12" i="3"/>
  <c r="AO12" i="3"/>
  <c r="BA8" i="3"/>
  <c r="AO8" i="3"/>
  <c r="AF8" i="3"/>
  <c r="V8" i="3"/>
  <c r="AO6" i="3"/>
  <c r="V6" i="3"/>
  <c r="AX12" i="1"/>
  <c r="AY12" i="1" s="1"/>
  <c r="AO12" i="1"/>
  <c r="AP12" i="1" s="1"/>
  <c r="BA12" i="1" s="1"/>
  <c r="AF12" i="1"/>
  <c r="AX11" i="1"/>
  <c r="AY11" i="1" s="1"/>
  <c r="AO11" i="1"/>
  <c r="AP11" i="1" s="1"/>
  <c r="AF11" i="1"/>
  <c r="AX10" i="1"/>
  <c r="AY10" i="1" s="1"/>
  <c r="AO10" i="1"/>
  <c r="AP10" i="1" s="1"/>
  <c r="BA10" i="1" s="1"/>
  <c r="AF10" i="1"/>
  <c r="AX9" i="1"/>
  <c r="AY9" i="1" s="1"/>
  <c r="AO9" i="1"/>
  <c r="AP9" i="1" s="1"/>
  <c r="BA9" i="1" s="1"/>
  <c r="AF9" i="1"/>
  <c r="AX8" i="1"/>
  <c r="AY8" i="1" s="1"/>
  <c r="AO8" i="1"/>
  <c r="AP8" i="1" s="1"/>
  <c r="BA8" i="1" s="1"/>
  <c r="AF8" i="1"/>
  <c r="AX7" i="1"/>
  <c r="AY7" i="1" s="1"/>
  <c r="AO7" i="1"/>
  <c r="AP7" i="1" s="1"/>
  <c r="AF7" i="1"/>
  <c r="AX6" i="1"/>
  <c r="AY6" i="1" s="1"/>
  <c r="AO6" i="1"/>
  <c r="AP6" i="1" s="1"/>
  <c r="BA6" i="1" s="1"/>
  <c r="AF6" i="1"/>
  <c r="V6" i="1"/>
  <c r="BA7" i="1" l="1"/>
  <c r="AZ16" i="3"/>
  <c r="AZ14" i="3"/>
  <c r="AZ6" i="3"/>
  <c r="AZ8" i="3"/>
  <c r="AZ13" i="3"/>
  <c r="AZ17" i="3"/>
  <c r="AZ12" i="3"/>
  <c r="AZ12" i="1"/>
  <c r="AZ10" i="1"/>
  <c r="AZ9" i="1"/>
  <c r="AZ6" i="1"/>
  <c r="AZ8" i="1"/>
  <c r="AZ7" i="1"/>
  <c r="AZ11" i="1"/>
  <c r="BA11" i="1" s="1"/>
  <c r="BO6" i="4"/>
  <c r="BP6" i="4" s="1"/>
</calcChain>
</file>

<file path=xl/sharedStrings.xml><?xml version="1.0" encoding="utf-8"?>
<sst xmlns="http://schemas.openxmlformats.org/spreadsheetml/2006/main" count="1299" uniqueCount="450">
  <si>
    <t xml:space="preserve">      SEGUIMIENTO PLAN DE ACCION INSTITUCIONAL</t>
  </si>
  <si>
    <t>Proceso: Direccionamiento Estratégico
PLAN DE ACCIÓN INSTITUCIONAL 2026
Versión: 1</t>
  </si>
  <si>
    <t>PROGRAMACION</t>
  </si>
  <si>
    <t>SEGUIMIENTO</t>
  </si>
  <si>
    <t>AVANCE CUALITATIVO MENSUAL</t>
  </si>
  <si>
    <t>RESUMEN TRIMESTRAL</t>
  </si>
  <si>
    <t>Proyecto Plan Estratégico Sectorial</t>
  </si>
  <si>
    <t xml:space="preserve">Objetivo Específico del Proyecto de Inversión </t>
  </si>
  <si>
    <t xml:space="preserve">Objetivo del Plan Estratégico Institucional </t>
  </si>
  <si>
    <t>Politica MIPG</t>
  </si>
  <si>
    <t>Proceso</t>
  </si>
  <si>
    <t>Actividad</t>
  </si>
  <si>
    <t>Producto</t>
  </si>
  <si>
    <t>Nombre del indicador</t>
  </si>
  <si>
    <t xml:space="preserve">Periodicidad de medición </t>
  </si>
  <si>
    <t>Periodicidad de Reporte</t>
  </si>
  <si>
    <t>Unidad de medida</t>
  </si>
  <si>
    <t>Meta 2026</t>
  </si>
  <si>
    <t>Fecha Inicio</t>
  </si>
  <si>
    <t>Fecha Final</t>
  </si>
  <si>
    <t>Áreas/Dependencias responsables</t>
  </si>
  <si>
    <t>ENERO</t>
  </si>
  <si>
    <t>FEBRERO</t>
  </si>
  <si>
    <t xml:space="preserve">MARZO </t>
  </si>
  <si>
    <t>Total programado I trimestre</t>
  </si>
  <si>
    <t>SEGUIMIENTO I TRIMESTRE</t>
  </si>
  <si>
    <t>ABRIL</t>
  </si>
  <si>
    <t>MAYO</t>
  </si>
  <si>
    <t>JUNIO</t>
  </si>
  <si>
    <t>Total programado II trimestre</t>
  </si>
  <si>
    <t>SEGUIMIENTO II TRIMESTRE</t>
  </si>
  <si>
    <t>JULIO</t>
  </si>
  <si>
    <t>AGOSTO</t>
  </si>
  <si>
    <t>SEPTIEMBRE</t>
  </si>
  <si>
    <t>Total programado III Trimestre</t>
  </si>
  <si>
    <t>SEGUIMIENTO III TRIMESTRE</t>
  </si>
  <si>
    <t>MARZO</t>
  </si>
  <si>
    <t>AVANCE  CUALITATIVO I TRIMESTRE</t>
  </si>
  <si>
    <t>EVIDENCIA (ADJUNTAR SOPORTE O URL)</t>
  </si>
  <si>
    <t>AVANCE  CUALITATIVO II TRIMESTRE</t>
  </si>
  <si>
    <t>Total programado III trimestre</t>
  </si>
  <si>
    <t>AVANCE  CUALITATIVO III TRIMESTRE</t>
  </si>
  <si>
    <t>OCTUBRE</t>
  </si>
  <si>
    <t>NOVIEMBRE</t>
  </si>
  <si>
    <t>DICIEMBRE</t>
  </si>
  <si>
    <t>Total programado IV trimestre</t>
  </si>
  <si>
    <t>SEGUIMIENTO IV TRIMESTRE</t>
  </si>
  <si>
    <t>AVANCE  CUALITATIVO IV TRIMESTRE</t>
  </si>
  <si>
    <t>SUMA PROGRAMACIÓN</t>
  </si>
  <si>
    <t>TOTAL REPORTADO</t>
  </si>
  <si>
    <t>EVIDENCIA (URL)</t>
  </si>
  <si>
    <t xml:space="preserve">Contribución al aumento de la vinculación de entidades públicas al ecosistema de información pública digital </t>
  </si>
  <si>
    <t>N.A.</t>
  </si>
  <si>
    <t xml:space="preserve">4. Potenciar las capacidades institucionales de la AND posicionándola como una entidad efectiva y con altos estándares en el cumplimiento de sus objetivos organizacionales. </t>
  </si>
  <si>
    <t>Defensa Juridica</t>
  </si>
  <si>
    <t>Gestion Contractual</t>
  </si>
  <si>
    <t>Actualizar  e implementar el manual de contratación y manual de supervisión</t>
  </si>
  <si>
    <t>Manuales Contractuales Actualizados</t>
  </si>
  <si>
    <t>Número de Manuales actualizados</t>
  </si>
  <si>
    <t>Mensual</t>
  </si>
  <si>
    <t>Semestral</t>
  </si>
  <si>
    <t>Número</t>
  </si>
  <si>
    <t>Febrero</t>
  </si>
  <si>
    <t>Diciembre</t>
  </si>
  <si>
    <t>Subdirección Jurídica</t>
  </si>
  <si>
    <t>Esta acción inicia en el mes de febrero</t>
  </si>
  <si>
    <t xml:space="preserve">Durante el mes de febrero se publicó el manual de contratación actualizado para la AND en la intranet el 12 de febrero, y quedo pendiente el manual de supervisión para ser actualizado y publicado </t>
  </si>
  <si>
    <t>Durante el mes de marzo la entidad viene funcionando conforme al manual de contratación, publicado en el mes de febrero</t>
  </si>
  <si>
    <t>La publicación del Manual de Contratación actualizado en el mes de febrero ayuda a mejorar la transparencia interna para todas las actividades de contratación, quedando como tarea pendiente de actualizar y publicar el manual de supervisión. Durante el mes de marzo, la AND pasó con éxito de la fase de planificación a la de implementación del manual de contratación.</t>
  </si>
  <si>
    <t>https://365and.sharepoint.com/:b:/r/sites/IntranetAND/Gestion%20Contractual/06%20MANUALES%20Y%20GU%C3%8DAS/CT.MN.01%20MANUAL%20DE%20CONTRATACIO%CC%81N%20V4.pdf?csf=1&amp;web=1&amp;e=F37nYC</t>
  </si>
  <si>
    <t>Transparencia, acceso a la información pública y lucha contra la corrupción</t>
  </si>
  <si>
    <t>Gestion Juridica</t>
  </si>
  <si>
    <t xml:space="preserve">Elaborar  y publicar informe de PQRSD (peticiones, quejas, reclamos, sugerencias y denuncias) atendidas a través de los diferentes canales dentro de la Agencia </t>
  </si>
  <si>
    <t xml:space="preserve">Informe de PQRSD atendidas elaborado y publicado </t>
  </si>
  <si>
    <t>Número de Informes de PQRSD</t>
  </si>
  <si>
    <t>Enero</t>
  </si>
  <si>
    <t>Durante el mes de enero se recepcionaron y respondieron a cabalidad las PQRSD (peticiones, quejas, reclamos, sugerencias y denuncias)</t>
  </si>
  <si>
    <t>Durante el mes de febrero se recepcionaron y respondieron a cabalidad las PQRSD (peticiones, quejas, reclamos, sugerencias y denuncias)</t>
  </si>
  <si>
    <t>Durante el mes de marzo se recepcionaron y respondieron a cabalidad las PQRSD (peticiones, quejas, reclamos, sugerencias y denuncias)</t>
  </si>
  <si>
    <t>Durante el primer trimestre del año en curso (enero, febrero y marzo), se evidencia un cumplimiento óptimo, logrando la recepción y respuesta a cabalidad de todas las PQRSD (peticiones, quejas, reclamos, sugerencias y denuncias)</t>
  </si>
  <si>
    <t>https://365and.sharepoint.com/:x:/r/sites/PL-PLANEACION/Documentos%20compartidos/Planeaci%C3%B3n/2026/PAI%20MIPG/Soportes/SJ/Fila%208/MATRIZ%20PQRSD%202026.xlsx?d=w7cdf1c40df404a4493f8f3f8efeb4aec&amp;csf=1&amp;web=1&amp;e=EdYQrr</t>
  </si>
  <si>
    <t>Gobierno Digital</t>
  </si>
  <si>
    <t>Seguridad y Privacidad de la información</t>
  </si>
  <si>
    <t>Actualizar e Implementar el Plan de Gestión de datos personales</t>
  </si>
  <si>
    <t>Plan de Gestión de datos personales implementado</t>
  </si>
  <si>
    <t>Nivel de implementación del Plan de Gestión</t>
  </si>
  <si>
    <t>Trimestral</t>
  </si>
  <si>
    <t>Porcentaje</t>
  </si>
  <si>
    <t>Subdirección Jurídica / Profesional Jurídica (Oficial de protección de datos)</t>
  </si>
  <si>
    <t>Durante el mes de enero se actualizó el Plan de Gestión de datos personales para la vigencia 2026</t>
  </si>
  <si>
    <t>Durante el mes de febrero se realizó el cronograma de seguimiento al Plan de Gestión de datos personales para la vigencia 2026</t>
  </si>
  <si>
    <t>Durante el mes de marzo la entidad viene funcionando conforme al cronograma de seguimiento al Plan de Gestión de datos personales para la vigencia 2026</t>
  </si>
  <si>
    <t>Durante el primer trimestre del año en curso se llevó a cabo la revisión integral y actualización del Plan de Gestión de Datos Personales para el ciclo 2026.Tras la actualización del plan, el mes de febrero se centró en realizar el cronograma de seguimiento al Plan de Gestión de Datos, y al cierre del primer trimestre la AND viene funcionando según ese cronograma.</t>
  </si>
  <si>
    <t>Fila 9</t>
  </si>
  <si>
    <t>Proceso Interno</t>
  </si>
  <si>
    <t>AVANCE  CUALITATIVO Ii TRIMESTRE</t>
  </si>
  <si>
    <t>AVANCE  CUALITATIVO Iii TRIMESTRE</t>
  </si>
  <si>
    <t>AVANCE CUALITATIVO IV TRIMESTRE</t>
  </si>
  <si>
    <t>2.Desarrollos Digitales</t>
  </si>
  <si>
    <t>2. Aumentar el desarrollo de herramientas tecnológicas y/o proyectos de ciencia, tecnología e innovación que permitan fortalecer la prestación de los bienes y servicios que las entidades públicas ofrecen al ciudadano</t>
  </si>
  <si>
    <t>2, Desarrollar soluciones integrales de ciencia, innovación y tecnologías emergentes que fortalezcan la transformación digital del estado</t>
  </si>
  <si>
    <t>Gestión de proyectos de Ciencia, Tecnología e Innovación aplicada</t>
  </si>
  <si>
    <t>Desarrollar  las soluciones integrales de ciencia, innovación y tecnologías emergentes que fortalezcan a las entidades públicas en sus procesos de transformación digital a nivel nacional y territorial.</t>
  </si>
  <si>
    <t>Soluciones Desarrolladas</t>
  </si>
  <si>
    <t>Número de Soluciones Desarrolladas</t>
  </si>
  <si>
    <t>Subdirección de Desarrollo y SCD</t>
  </si>
  <si>
    <t xml:space="preserve">Durante el mes de enero se reporta un producto digital desarrollado con el FNA </t>
  </si>
  <si>
    <t>Durante el mes de febrero se está desarrollando un producto digital con el Ministerio de ciencia que se encuentra en el 20%</t>
  </si>
  <si>
    <t>Durante el mes de marzo se tienen los siguientes avances:                                                                                                                                                                                                                                                                                                           ICETEX: Se encuentra en la ETAPA 2: DESARROLLO, INTEGRACIÓN Y PRUEBAS APP avance 75%.                                                                                                                                                                                                                           ANSV: Se finalizo Etapa 2 – Diseño de la solución tecnológica.                                                                                                                                                                                                                                                                                                               FNA: Se realizaron despliegues de mejora en las aplicaciones Certificados Tributarios y Control Garantías</t>
  </si>
  <si>
    <t xml:space="preserve">Durante el primer trimestre, la Subdirección de Desarrollo y SCD ha consolidado proyectos estratégicos claves para el desarrollo, integración y despliegue con entidades del sector público, logrando avanzar en la transformación digital del estado </t>
  </si>
  <si>
    <t>Fila 6</t>
  </si>
  <si>
    <t>Actualizar e implementar el Modelo de Gestiòn de Proyectos con enfoque PMO</t>
  </si>
  <si>
    <t>Modelo de Gestiòn de Proyectos con enfoque PMO implementado</t>
  </si>
  <si>
    <t>Nivel de Implementaciòn del Modelo de Gestión</t>
  </si>
  <si>
    <t>Trimestal</t>
  </si>
  <si>
    <t>Subdirección de Desarrollo y Servicios Ciudadanos Digitales</t>
  </si>
  <si>
    <t>Durante el mes de enero se adelantaron mesas de trabajo para la revisión del documento de estandarización PMO</t>
  </si>
  <si>
    <t>Durante el mes de febrero se actualizo el documento modelo de estandarización PMO</t>
  </si>
  <si>
    <t>Durante el mes de marzo se creó el repositorio de documentos por proyecto de acuerdo con el modelo de estandarización PMO. Se inicia la elaboración de formatos para la elaboración de los documentos</t>
  </si>
  <si>
    <t>Durante el primer trimestre, el foco principal ha sido la estructuración y estandarización del documento modelo del PMO. Se ha logrado avanzar desde la fase de consenso técnico (mesas de trabajo) hacia la implementación de herramientas tangibles (repositorio y formatos).</t>
  </si>
  <si>
    <t>Fila 7</t>
  </si>
  <si>
    <t>Presentar los  informes mensual de seguimiento a los proyectos CTI aplicada</t>
  </si>
  <si>
    <t>Informe presentado</t>
  </si>
  <si>
    <t>Número de Informes presentados</t>
  </si>
  <si>
    <t>Durante el mes de enero se presentaron los informes derivados de cada proyecto de CTI al supervisor respectivo</t>
  </si>
  <si>
    <t>Durante el mes de febrero se presentaron los informes derivados de cada proyecto de CTI al supervisor respectivo</t>
  </si>
  <si>
    <t>Durante el mes de marzo se tienen los siguientes avances:  ICETEX:Informe supervisión  entregable 1
ANSV:Informe supervisión  entregable 1
FNA: Actualmente se encuentra en fase de construcción el informe del mes de marzo  referente al Contrato Derivado 001 del Contrato Marco FNA-011-2024, suscrito con el FNA</t>
  </si>
  <si>
    <t>Durante este primer trimestre la gestión se centró en la formalización, entrega y validación de los compromisos técnicos ante las supervisiones de los proyectos respectivos. En el caso específico del FNA, se destaca la transición hacia la ejecución del primer contrato derivado, lo que marca el inicio de la fase operativa</t>
  </si>
  <si>
    <t>Fila 8</t>
  </si>
  <si>
    <t>1. Servicio de asistencia técnica para la implementación de la Estrategia de Gobierno digital</t>
  </si>
  <si>
    <t>1. Implementar estrategias que faciliten el proceso de vinculación de las entidades públicas al Modelo de Servicios Ciudadanos Digitales en el marco de la transformación digital del estado</t>
  </si>
  <si>
    <t>1. Prestar los Servicios Ciudadanos Digitales Base cumpliendo estándares de seguridad, privacidad, acceso, neutralidad tecnológica y continuidad del servicio.</t>
  </si>
  <si>
    <t>Prestación de Servicios Ciudadanos Digitales</t>
  </si>
  <si>
    <t xml:space="preserve"> Poner en operación los evolutivos de Servicios Ciudadanos Digitales base </t>
  </si>
  <si>
    <t xml:space="preserve">Informe de evolutivos de Interoperabilidad, Carpeta Ciudadana Digital,  Autenticación Digital en operación </t>
  </si>
  <si>
    <t>Número de informes de evolutivos de SCD base en operación</t>
  </si>
  <si>
    <t xml:space="preserve">Subdirección de Desarrollo y Servicios Ciudadanos Digitales </t>
  </si>
  <si>
    <t>Durante el mes de enero se definieron los backlogs en el marco de los evolutivos de los tres servicios ciudadanos digitales base.</t>
  </si>
  <si>
    <t>Durante el mes de febrero se definieron los backlogs en el marco de los evolutivos de los tres servicios ciudadanos digitales base.</t>
  </si>
  <si>
    <t>Durante el mes de marzo, la actividad Desarrollar e implementar los evolutivos de autenticación digital y carpeta ciudadana digital para la prestación de los servicios ciudadanos digitales base” presenta avances conforme al plan de trabajo, destacándose la aprobación de horas y el inicio de actividades de análisis y desarrollo para los componentes de Autenticación Digital y Carpeta Ciudadana Digital, así como la ejecución de ciclos de pruebas y ajustes funcionales orientados a su implementación progresiva. Durante el periodo se realizó la consolidación de los backlogs correspondientes para las iniciativas como parte del ciclo de vida de software en su fase de análisis, logrando la aprobación de 120 horas asociadas a autenticación digital.</t>
  </si>
  <si>
    <t xml:space="preserve">El primer trimestre se caracteriza por la consolidación de la hoja de ruta (backlog) y se dio inicio formal al ciclo de vida de desarrollo de software. Hay una gestión exitosa de 120 horas de desarrollo específicamente para el componente de Autenticación Digital.  </t>
  </si>
  <si>
    <t xml:space="preserve"> Poner en operación los evolutivos de GOV.CO</t>
  </si>
  <si>
    <t xml:space="preserve">Informe de evolutivos de GOV.CO en operación </t>
  </si>
  <si>
    <t>Número de evolutivos de GOV.CO en operación</t>
  </si>
  <si>
    <t>Durante el mes de enero se definieron los backlogs en el marco de los evolutivos de GOV.CO.</t>
  </si>
  <si>
    <t>Durante el mes de febrero se definieron los backlogs en el marco de los evolutivos de GOV.CO.</t>
  </si>
  <si>
    <t>Se implementó el plan de trabajo para el acompañamiento y asistencia técnica a las entidades, orientado a su vinculación a los Servicios Ciudadanos Digitales, mediante actividades de orientación, seguimiento y apoyo en la adopción de los servicios base. Este proceso incluyó la integración de interoperabilidad, autenticación digital y Carpeta Ciudadana Digital, los cuales permiten el intercambio de información, la validación de identidad y el acceso a datos del ciudadano de manera segura como resultado, se fortaleció la articulación de las entidades con el ecosistema GOV.CO y la transformación digital del Estado.</t>
  </si>
  <si>
    <t>El primer trimestre cierra con un fortalecimiento de la articulación institucional dentro del ecosistema GOV.CO. El plan de trabajo para el acompañamiento y asistencia técnica a las entidades no solo resolverá barreras operativas, sino que acelera la transformación digital del Estado, promoviendo una articulación pública más integrada, transparente y centrada en el ciudadano.</t>
  </si>
  <si>
    <t>Fila 10</t>
  </si>
  <si>
    <t xml:space="preserve">Asistir técnicamente a las entidades para su integración a SCD y GOV.CO conforme a la priorización realizada por MinTIC </t>
  </si>
  <si>
    <t>Informe entidades asistidas técnicamente para su integración a SCD y GOV.CO</t>
  </si>
  <si>
    <t>Número de entidades asistidas técnicamente</t>
  </si>
  <si>
    <t>Durante el mes de enero se recibió solicitud de asistencia técnica vía correo electrónico por parte de cuatro entidades</t>
  </si>
  <si>
    <t>Durante el mes de febrero se recibió solicitud de asistencia técnica vía correo electrónico por parte de cuatro entidades</t>
  </si>
  <si>
    <t>Durante el mes de marzo se atendieron un total de 13 entidades a través de asistencias técnicas, sin embargo, a nivel trimestral el indicador presenta un cumplimiento de la meta programada para el primer trimestre, sin embargo, se adelantaron más asistencias técnicas aumentando el número de entidades asistidas a 31, evidenciando una cobertura uno a uno en el acompañamiento brindado para la integración de sus trámites y servicios al modelo de Servicios Ciudadanos Digitales y gov.co.</t>
  </si>
  <si>
    <t xml:space="preserve">Durante el primer trimestre, el proceso de asistencia técnica experimentó un incremento en su capacidad de respuesta. Mientras que los meses de enero y febrero se caracterizaron por una fase de recepción (con 4 solicitudes mensuales cada uno), el mes de marzo se incrementa al atender a 13 entidades. Sin embargo, se adelantaron más asistencias técnicas alcanzando un acumulado de 31 entidades asistidas. Esta gestión demuestra una alta eficiencia operativa. </t>
  </si>
  <si>
    <t>Fila 11</t>
  </si>
  <si>
    <t>Presentar el informe mensual de operación del ecosistema publico digital</t>
  </si>
  <si>
    <t>Informes de la operación del ecosistema público digital</t>
  </si>
  <si>
    <t>Número de Informes de la operación del ecosistema público digital</t>
  </si>
  <si>
    <t>Durante el mes de enero se presentó el informe de operación del ecosistema publico digital ante el MinTIC.</t>
  </si>
  <si>
    <t>Durante el mes de febrero se presentó el informe de operación del ecosistema publico digital ante elMinTIC, durante los primeros 5 días calendarios del mes</t>
  </si>
  <si>
    <t>Durante el mes de marzo se presentó el informe de operación del ecosistema publico digital ante el MinTIC, durante los primeros 5 días calendarios del mes</t>
  </si>
  <si>
    <t>Durante el primer trimestre se presentó el informe de operación del ecosistema publico digital ante el MinTIC, durante los primeros 5 días calendarios del mes</t>
  </si>
  <si>
    <t>Fila 12</t>
  </si>
  <si>
    <t>AVANCE CUALITATIVO IV Trimestre</t>
  </si>
  <si>
    <t>3. Consolidar un modelo financiero y de negocio permita lograr la autosostenibilidad y posicionamiento de la Agencia, generando valor para sus grupos de interés.</t>
  </si>
  <si>
    <t>Comunicación Estratégica</t>
  </si>
  <si>
    <t>Actualizar el Plan de Acción de Comunicaciones</t>
  </si>
  <si>
    <t xml:space="preserve"> Plan de Acción de Comunicaciones implementado</t>
  </si>
  <si>
    <t>Número de planes de acción actualizados</t>
  </si>
  <si>
    <t>Anual</t>
  </si>
  <si>
    <t>Dirección / Equipo de Comunicaciones</t>
  </si>
  <si>
    <t>Durante el mes de enero se adelantó la actualización del Plan de Accion de comunicaciones  para la vigencia 2026</t>
  </si>
  <si>
    <t>Durante el mes de febrero se finaliza el proceso de actualización del Plan de Acción de Comunicaciones 2026</t>
  </si>
  <si>
    <t>La actividad se cumplio al 100% en el mes de marzo</t>
  </si>
  <si>
    <t>Entre los meses de enero y febrero se eleboró el Plan de Acción de comunicaciones para la vigencia 2026</t>
  </si>
  <si>
    <t>https://365and-my.sharepoint.com/:f:/r/personal/comunicaciones_and_gov_co/Documents/COMUNICACIONES%20AND%202026/PLAN%20DE%20ACCI%C3%93N%20DE%20COMUNICACIONES%20AND%202026?csf=1&amp;web=1&amp;e=H2Sv26</t>
  </si>
  <si>
    <t xml:space="preserve"> Implementar el Plan de Acción de Comunicaciones</t>
  </si>
  <si>
    <t>Nivel de implementación del plan de acción</t>
  </si>
  <si>
    <t>Marzo</t>
  </si>
  <si>
    <t xml:space="preserve">Se inicia la elaboración del Plan de Acción de Comunicaciones AND 2026. </t>
  </si>
  <si>
    <t xml:space="preserve">Se culminó con la elaboración del Plan de Acción de Comunicaciones AND 2026 y se inició con la  implementación de las diversas acciones consignadas en este, como las siguientes:
- Se elaboró matriz de relación de los eventos en los que se participe durante 2026. 
- Se creó un repositorio digital para almacenar los contenidos realizados.
- Se realiza monitoreo constante en las Redes Sociales oficiales de la Agencia Nacional Digital. </t>
  </si>
  <si>
    <t>Se continúa con la implementación de las diversas acciones del Plan de Acción de Comunicaciones 2026, para esto: 
- Se alimentó el repositorio digital con los contenidos realizados desde Comunicaciones.
- Se presentó propuesta con actividades para realizar en el marco de la participación que desde la AND hacemos en el Nodo Sectorial TI, liderado por MinTic.
- Se realizan mejoras y actualizaciones constantes en la Sede Electrónica e Intranet de la Agencia Nacional Digital.
- Se han realizado piezas gráficas con contenido relacionados a Seguridad Digital.
- Se continúa con el monitoreo constante en las Redes Sociales oficiales de la Agencia Nacional Digital. 
- Se diseñó y elaboró campaña comunicacional para promocionar a la AND, esta fue publicada en las Redes Sociales de la entidad. 
- Se realizó encuesta Identificación de Información de Interés AND 2026.</t>
  </si>
  <si>
    <t>Durante el primer trimestre de 2026, el área de Comunicaciones avanzó de manera significativa en la planeación y ejecución de sus estrategias, iniciando en enero la formulación del Plan de Acción de Comunicaciones AND 2026, el cual fue finalizado en febrero y dio paso a la implementación de sus acciones, junto con la elaboración de la matriz de eventos 2026, la creación de un repositorio digital de contenidos y el monitoreo permanente de las redes sociales oficiales; en marzo se continuó con la ejecución de dicho plan mediante la actualización del repositorio, la presentación de una propuesta de actividades para el Nodo Sectorial TI, la mejora continua de la Sede Electrónica e Intranet, la producción de piezas gráficas sobre Seguridad Digital, la realización y publicación de una campaña de promoción institucional, el sostenimiento del monitoreo digital y la aplicación de la encuesta “Identificación de Información de Interés AND 2026”, consolidando así un trimestre enfocado en la organización estratégica, el fortalecimiento digital y la generación de contenidos clave para la visibilidad institucional.</t>
  </si>
  <si>
    <t>https://365and-my.sharepoint.com/:f:/r/personal/comunicaciones_and_gov_co/Documents/COMUNICACIONES%20AND%202026?csf=1&amp;web=1&amp;e=wRR23P</t>
  </si>
  <si>
    <t>Gestión del conocimiento y la innovación</t>
  </si>
  <si>
    <t>Direccionamiento Estratégico</t>
  </si>
  <si>
    <t>Actualizar e Implementar el Plan de trabajo de la Política de Gestión del conocimiento y la innovación de MIPG</t>
  </si>
  <si>
    <t>Plan de trabajo para el cumplimiento de la Política de Gestión del conocimiento y la innovación implementado</t>
  </si>
  <si>
    <t>Nivel de implementación del plan de trabajo</t>
  </si>
  <si>
    <t>Direccion/Planeaciòn/Equipo de Comunicaciones</t>
  </si>
  <si>
    <t>La actividad inicia en marzo.</t>
  </si>
  <si>
    <t xml:space="preserve">Se elaboró el autodiagnóstico institucional y se formuló el Plan de Acción de Gestión del Conocimiento y la Innovación AND 2026, documento que establece las líneas estratégicas, acciones y mecanismos para fortalecer la gestión del conocimiento dentro de la Entidad. Este plan ya se encuentra finalizado y listo para ser presentado y aprobado por el Comité Institucional de Gestión y Desempeño.
</t>
  </si>
  <si>
    <t>Se elaboró el autodiagnóstico institucional y, a partir de sus resultados, se formuló el Plan de Acción de Gestión del Conocimiento y la Innovación AND 2026, documento que define las líneas estratégicas, acciones y mecanismos orientados a fortalecer la gestión del conocimiento dentro de la Entidad. Este plan se encuentra finalizado y listo para ser presentado y aprobado por el Comité Institucional de Gestión y Desempeño.</t>
  </si>
  <si>
    <t>https://365and.sharepoint.com/sites/PL-PLANEACION/Documentos%20compartidos/Forms/AllItems.aspx?id=%2Fsites%2FPL%2DPLANEACION%2FDocumentos%20compartidos%2FPlaneación%2F2026%2FPAI%20MIPG%2FSoportes%2FDirección&amp;viewid=a81f5759%2D5024%2D41dc%2Db9b3%2De0649d74a9c1&amp;p=true&amp;ct=1774396387241&amp;or=OWA%2DNT%2DMail&amp;cid=e4fc5ed9%2D4a10%2D820c%2D8461%2D1ee7eee846e3</t>
  </si>
  <si>
    <t>Planeación Estratégica</t>
  </si>
  <si>
    <t>Actualizar los instrumentos de planificación estratégica</t>
  </si>
  <si>
    <t>PEI,PAA, Anteproyecto,PAI MIPG actualizados</t>
  </si>
  <si>
    <t>Número de Instrumentos Actualizados</t>
  </si>
  <si>
    <t>Dirección/Planeaciòn</t>
  </si>
  <si>
    <t xml:space="preserve">Durante el mes de enero se actualizó el Plan Anual de Adquisiciones - PAA vigencia 2026 </t>
  </si>
  <si>
    <t>Durante el mes de febrero se actualizo los instrumentos de planificacion estrategica Institucional - PEI para la vigencia 2026</t>
  </si>
  <si>
    <t>Durante el mes de marzo se adelantó el proceso de actualización del Plan de Accion Institucional y la formulacion del Anteproyecto presupuestal 2027</t>
  </si>
  <si>
    <t>Entre los meses de enero, febrero y  marzo se actualizó los instrumentos planificación estratégica y a formulacion del Anteproyecto presupuestal 2027</t>
  </si>
  <si>
    <t>https://365and.sharepoint.com/sites/PL-PLANEACION/Documentos%20compartidos/Forms/AllItems.aspx?id=%2Fsites%2FPL%2DPLANEACION%2FDocumentos%20compartidos%2FPlaneaci%C3%B3n%2F2026%2FInstrumentos%20de%20planeaci%C3%B3n%20%28formulaci%C3%B3n%20y%20seguimiento%29&amp;viewid=a81f5759%2D5024%2D41dc%2Db9b3%2De0649d74a9c1</t>
  </si>
  <si>
    <t xml:space="preserve">Realizar seguimientoa a los instrumentos de planificación estratégica </t>
  </si>
  <si>
    <t>PEI,PAA,PAI MIPG reportados</t>
  </si>
  <si>
    <t>Nivel de avance de reporte de Instrumentos</t>
  </si>
  <si>
    <t>Se realiza el primer reporte trimestral para el PEI y para el PAI</t>
  </si>
  <si>
    <t>En el mes de marzo se realiza el primer reporte trimestral para el PEI y para el PAI</t>
  </si>
  <si>
    <t>Trimestre I</t>
  </si>
  <si>
    <t>Diseñar e implementar los tableros de control CMI.</t>
  </si>
  <si>
    <t>Cuadro de Mando Integral monitoreado</t>
  </si>
  <si>
    <t>Nivel de avance del monitoreo del CMI</t>
  </si>
  <si>
    <t>Dirección/Planeaciòn/TI</t>
  </si>
  <si>
    <t>Se realizó la versión preliminar para la vigencia 2026 del Cuadro de mando Integral-  CMI con la finalidad de realizar mesas de trabajo con las áreas durante el mes de abril para revisar el avance del primer trimestre.</t>
  </si>
  <si>
    <t>Rendición de cuentas</t>
  </si>
  <si>
    <t>Gestión de Grupos de Interés</t>
  </si>
  <si>
    <t xml:space="preserve">Actualizar e Implementar el Programa de Transparencia y Ética Pública de la Agencia  </t>
  </si>
  <si>
    <t>Programa de Transparencia y Ética Pública elaborado e implementado</t>
  </si>
  <si>
    <t>Nivel de implementación del plan de acción del PTEP</t>
  </si>
  <si>
    <t>Durante el mes de enero se actualizó el Programa de Transparencia y Ética Pública de la Agencia  para la vigencia 2026</t>
  </si>
  <si>
    <t>Durante el mes de febrero se actualizó el cronograma o plan de acción del PTEP para la vigencia 2026</t>
  </si>
  <si>
    <t>Se elaboró el Plan de Acción del Programa de Transparencia y Ética Pública 2026, el cual consolida las acciones, responsables y mecanismos orientados a fortalecer la integridad y la transparencia institucional. Este plan ya fue presentado y aprobado por el Comité Institucional de Gestión y Desempeño, y se encuentra finalizado para avanzar a su fase de implementación.</t>
  </si>
  <si>
    <t>Se elaboró el Plan de Acción del Programa de Transparencia y Ética Pública 2026, en el cual se consolidan las acciones, responsables y mecanismos orientados a fortalecer la integridad y la transparencia institucional. Este plan ya fue presentado y aprobado por el Comité Institucional de Gestión y Desempeño, y se encuentra finalizado para avanzar a su fase de implementación.</t>
  </si>
  <si>
    <t>Gestión de TI</t>
  </si>
  <si>
    <t>Actualizar e Implementar el Plan Estratégico de Tecnologías de Información -PETI</t>
  </si>
  <si>
    <t>PETI  implementado</t>
  </si>
  <si>
    <t>Nivel de Implementación del PETI</t>
  </si>
  <si>
    <t>Dirección / Líder Gestión de TI</t>
  </si>
  <si>
    <t>Durante el mes de enero se actualizo  el Plan Estratégico de Tecnologías de Información -PETI para la vigencia 2026</t>
  </si>
  <si>
    <t>Se revisaron los lineamientos generales del PTEP para la elaboración del plan de acción vigencia 2026</t>
  </si>
  <si>
    <t>Durante el mes de marzo se revisaron los lineamientos generales del PETI para la elaboración del plan de acción vigencia 2026</t>
  </si>
  <si>
    <t xml:space="preserve">
En el mes de enero se actualizo el PETI, y durante los meses de febrero y marzo se vienen revisando los lineamientos generales del PETI para la elaboración del plan de acción vigencia 2026</t>
  </si>
  <si>
    <t>Fila 13</t>
  </si>
  <si>
    <t>Coordinar el proceso de diseño del Marco de referencia de Arquitectura Empresarial</t>
  </si>
  <si>
    <t>Plan de accion para la Arqutectura Empresarial implementado</t>
  </si>
  <si>
    <t>Nivel de implementación del MRAE</t>
  </si>
  <si>
    <t>Direccion/ Planeacion</t>
  </si>
  <si>
    <t>El seguimiento inicia desde el mes de febrero</t>
  </si>
  <si>
    <t>Se viene coordinando junto con el equipo de trabajo de transformación digital, la completitud del diligenciamiento de los diferentes formularios de la fase 1 diagnostica</t>
  </si>
  <si>
    <t>Pendiente reporte - inicio del   proceso de diseño del Marco de referencia de Arquitectura Empresarial.</t>
  </si>
  <si>
    <t>Durante este trimestre, el foco principal ha sido el fortalecimiento de la base diagnóstica. Se ha mantenido una coordinación estrecha con el equipo de Transformación Digital con el objetivo de completar la fase diagnóstica a través del diligenciamiento de instrumentos de recolección de información de fuente primaria. Se espera dar inicio al proceso de diseño del Marco de referencia de Arquitectura Empresarial en los meses subsiguientes.</t>
  </si>
  <si>
    <t>Fila 14</t>
  </si>
  <si>
    <t>Control Interno</t>
  </si>
  <si>
    <t xml:space="preserve">Seguimiento, medición,  evaluación y control </t>
  </si>
  <si>
    <t>Dar continuidad a la implementación de la gestión del riesgo institucional (riesgos de gestión, corrupción y seguridad digital)</t>
  </si>
  <si>
    <t>Política de gestión del riesgo, guía de gestión del riesgo, controles y planes de tratamiento de riesgos implementados</t>
  </si>
  <si>
    <t>Número de Informes de seguimiento a la implementacón de la gestión integral de riesgos</t>
  </si>
  <si>
    <t>Dirección / Equipos de planeación, seguridad de la información y control interno</t>
  </si>
  <si>
    <t>El seguimiento es cuatrimestral se iniciara el reporte en mayo</t>
  </si>
  <si>
    <t>El seguimiento es cuatrimestral se inciiara el reporte en mayo, sin embargo, durante el mes de febrero se publicaron los riesgos en SIGAND.</t>
  </si>
  <si>
    <t>El seguimiento es cuatrimestral se iniciara el reporte en mayo,  sin embargo, durante el periodo se realizaron mesas de trabajo con las áreas responsables del reporte para socializar las acciones a reportar.</t>
  </si>
  <si>
    <t>Durante el trimestre se realizo la publicación de los riegos de procesos y corrupción en la plataforma SIGAND, además se realizaron mesas de trabajo con la áreas responsables con el fin de socializar las acciones a reportar.</t>
  </si>
  <si>
    <t>Fila 15</t>
  </si>
  <si>
    <t>Actualizar e Implementar el Sistema de Control Interno de acuerdo con la normatividad aplicable</t>
  </si>
  <si>
    <t>Sistema de Control Interno Implementado</t>
  </si>
  <si>
    <t>Nivel de implementación del Sistema de Control Interno</t>
  </si>
  <si>
    <t>Dirección / Equipo de Control Interno</t>
  </si>
  <si>
    <t>Se realizo el primer comité institucional de coordinación de control interno para socializar el programa anual de auditorías vigencia 2026</t>
  </si>
  <si>
    <t>Se realizaron mesas de trabajo con planeación para revisión de indicadores de MIPG, y reportes anuales de SIRECI de acuerdo a los plazos establecidos en la norma.</t>
  </si>
  <si>
    <t>Se realizó informe ante la Dirección nacional de Derechos de Autor para la verificación del uso legal de Software, según la Circular externa No. 027 de 2023</t>
  </si>
  <si>
    <t>Este trimestre cierra con una base sólida en términos de cumplimiento normativo y preventivo. Las mesas de trabajo con planeación para revisar indicadores de MIPG y reportes anuales de SIRECI hacia la ejecución, asegura que la entidad cuente con los mecanismos de supervisión necesarios para afrontar los retos de la vigencia 2026.</t>
  </si>
  <si>
    <t>https://and.gov.co/sites/default/files/2026-03/informe-software-legal-vigencia-2025.pdf</t>
  </si>
  <si>
    <t xml:space="preserve">Actualizar e Implementar el Plan de Seguridad y Privacidad de la Información </t>
  </si>
  <si>
    <t>Plan de trabajo de seguridad de la información implementado</t>
  </si>
  <si>
    <t>Dirección / Equipo de seguridad de la información/ Líder Gestión de TI</t>
  </si>
  <si>
    <t>Durante el mes de enero se actualizó  el Plan de Seguridad y Privacidad de la Información  para la vigencia 2026</t>
  </si>
  <si>
    <t>Se avanzo en el desarrollo de las actividades según el  Plan de Seguridad y Privacidad de la Información vigencia 2026</t>
  </si>
  <si>
    <t xml:space="preserve">Se estan desarrollando actividades  como  gestion de activos,  riesgos y datos personales </t>
  </si>
  <si>
    <t>El avance cualitativo del primer trimestre del año es positivo y proactivo. La entidad no solo cuenta con un plan actualizado, sino que ha demostrado capacidad de avance en el desarrollo de las actividades según el Plan de Seguridad y Privacidad de la Información lo cual establece una base madura para los retos de los trimestres venideros.</t>
  </si>
  <si>
    <t>Fila 17</t>
  </si>
  <si>
    <t> </t>
  </si>
  <si>
    <t>Gestión Administrativa</t>
  </si>
  <si>
    <t xml:space="preserve"> Implementar el Plan del Sistema de Gestión Ambiental</t>
  </si>
  <si>
    <t>Plan del Sistema de Gestión Ambiental implementado</t>
  </si>
  <si>
    <t>Nivel de implementación del plan</t>
  </si>
  <si>
    <t>Subdirección Administrativa y Financiera / Profesional de  Gestión Ambienal</t>
  </si>
  <si>
    <t>La actividad inicia en febrero</t>
  </si>
  <si>
    <t>Se realizo una mesa de trabajo interinstitucional con la AND, para articular el Plan del Sistema de Gestión Ambiental</t>
  </si>
  <si>
    <t>Se han generado matrices para el  RAE (residuos de aparatos eléctricos y electrónicos ) y una matriz para diagnosticar el SGA</t>
  </si>
  <si>
    <t>Durante los meses de enero y febrero se realizó mesa de trabajo interinstitucional con la AND, para articular el Plan del Sistema de Gestión Ambiental. Y se generaron matrices para el RAE (residuos de aparatos eléctricos y electrónicos) y una matriz para diagnosticar el SGA</t>
  </si>
  <si>
    <t>Jose</t>
  </si>
  <si>
    <t>Gestión Estratégica del Talento Humano</t>
  </si>
  <si>
    <t>Gestión del Talento Humano</t>
  </si>
  <si>
    <t xml:space="preserve">Actualizar e Implementar el Plan  Estratégico de Talento Humano </t>
  </si>
  <si>
    <t xml:space="preserve"> Plan Estratégico de Talento Humano implementado</t>
  </si>
  <si>
    <t>Nivel de Implementación del plan</t>
  </si>
  <si>
    <t>Subdirección Administrativa y Financiera / Profesional de Talento Humano</t>
  </si>
  <si>
    <t>Durante el mes de enero se actualizó el Plan Estratégico de Talento Humano para la vigencia 2026</t>
  </si>
  <si>
    <t>En  el mes de febrero se articuló con Cafam para la ejecución del plan de bienestar y capacitación</t>
  </si>
  <si>
    <t>En el mes de marzo se realizaron actividades de bienestar, para los colaboradores como spa día del hombre</t>
  </si>
  <si>
    <t xml:space="preserve">Durante el primer trimestre se realiza una gestión coherente que inició con la actualización del Plan Estratégico de Talento Humano, continuó con la articulación de alianzas claves con Cafam y finalizó con la ejecución de beneficios directos para los colaboradores </t>
  </si>
  <si>
    <t>https://365and-my.sharepoint.com/:x:/r/personal/talentohumano_and_gov_co/Documents/TALENTO%20HUMANO%20Y%20SST%202026/INDUCCIONES%20Y%20CAPACITACIONES%20%202026/FEBRERO/1.1Induccio%CC%81n%20y%20Re%20induccio%CC%81n%20Institucional%20AND%202026%20-%20Informe%20de%20asistencia%202-24-26%20(4).xlsx?d=w1d643179c1fd40bfb649a4115d238eb2&amp;csf=1&amp;web=1&amp;e=bK9V3t</t>
  </si>
  <si>
    <t>Natalia Penagos</t>
  </si>
  <si>
    <t>Actualizar e Implementar el Plan de Seguridad y Salud en el Trabajo (SST)</t>
  </si>
  <si>
    <t>Plan de seguridad y salud en el trabajo SST implementado</t>
  </si>
  <si>
    <t>Durante el mes de enero se actualizó el Plan de Seguridad y salud en el Trabajo SST para la vigencia 2026</t>
  </si>
  <si>
    <t>Se realizo la  reinducción sobre SST, ambiental y documental, se realizó articulación con ARL Positiva</t>
  </si>
  <si>
    <t>En el mes de marzo se están llevando a cabo las capacitaciones con ARL Positiva</t>
  </si>
  <si>
    <t>Al cierre de marzo de 2026, el avance cualitativo  es satisfactorio, habiendo cumplido con la actualización del SST y manteniendo la vigencia de las competencias del personal a través de la formación continua en alianza con la administradora de riesgo Positiva</t>
  </si>
  <si>
    <t>https://365and-my.sharepoint.com/:f:/r/personal/talentohumano_and_gov_co/Documents/TALENTO%20HUMANO%20Y%20SST%202026/VINCULACIONES%20PLANTA%202026?csf=1&amp;web=1&amp;e=S4KOQd</t>
  </si>
  <si>
    <t>Integridad</t>
  </si>
  <si>
    <t>Actualizar e implementar el Plan Institucional de Capacitaciones (PIC)</t>
  </si>
  <si>
    <t xml:space="preserve"> Plan Institucional de Capacitaciones (PIC) implementado</t>
  </si>
  <si>
    <t>Durante el mes de enero se actualizó el Plan Institucional de Capacitaciones (PIC) para la vigencia 2026</t>
  </si>
  <si>
    <t>Durante el mes de febrero se articuló con Cafam para la ejecución del plan de bienestar y capacitación</t>
  </si>
  <si>
    <t xml:space="preserve">Se realizaron solamente capacitaciones de SST, por falta de espacio o agenda con Cafam </t>
  </si>
  <si>
    <t>Durante el primer trimestre se actualizo el PIC vigencia 2026, se articuló con Cafam la ejecución del plan de bienestar y capacitación. No obstante, el trimestre cierra con un desafío en cuanto a la ejecución de capacitaciones solamente se realizó capacitación SST, supeditado a la disponibilidad de agenda de los aliados estratégicos</t>
  </si>
  <si>
    <t>https://365and-my.sharepoint.com/:f:/r/personal/talentohumano_and_gov_co/Documents/TALENTO%20HUMANO%20Y%20SST%202026/ACTIVIDADES%20DE%20BIENESTAR/MARZO?csf=1&amp;web=1&amp;e=3NdQwh</t>
  </si>
  <si>
    <t>Gestión Documental</t>
  </si>
  <si>
    <t xml:space="preserve">Gestión Documental </t>
  </si>
  <si>
    <t>Actualizar e implementar el Plan Institucional de Archivos (PINAR)</t>
  </si>
  <si>
    <t>Plan Institucional de Archivos (PINAR) implementado</t>
  </si>
  <si>
    <t xml:space="preserve">Subdirección Administrativa y Financiera / Profesional de Gestión Documental </t>
  </si>
  <si>
    <t>Durante el mes de enero se publicó en la página de la AND (Plan Institucional de Archivos PINAR) para la vigencia 2026</t>
  </si>
  <si>
    <t>Durante el mes de febrero se realizó capacitación e inducción en gestión documental dando cumplimiento al plan de capacitación. Se pasó para aprobación en planeación la guía para la elaboración de documentos y guía de aplicación de TRD y eliminación del instructivo del FUID, y se actualizaron historias laborales.</t>
  </si>
  <si>
    <t xml:space="preserve">*Se diseño el modelo de documento electronico a nivel general y contractual y 
*Se socializo ante las dependencias involucradas
*Se procedio a realizar la actualización de los documentos denominados "GUIA GESTION DE EXPEDIENTES ELECTRONICOS E HÍBRIDOS " y "INSTRUCTIVO PARA EL USO DE SHAREPOINT COMO REPOSITORIO DE DOCUMETAL"
*Se Actualizo el FUID 2026 De la Subdireccion de Desarrollo y servicios Digitales
* Se elaboro la Tabla de Nombramiento para la Subdirección de Desarrollo y Servicios Digitales.
* Se elabora el documento denominado "INFORME EJECUTIVO DE AVANCE
ACTUALIZACIÓN DE TABLAS DE RETENCIÓN DOCUMENTAL (TRD) Y CUADRO DE CLASIFICACIÓN DOCUMENTAL (CCD).
</t>
  </si>
  <si>
    <t>Durante este trimestre, se consolidó la hoja de ruta institucional mediante la publicación del Plan Institucional de Archivos (PINAR) 2026 en la página de la AND. Esto asegura que la gestión documental esté alineada con los objetivos estratégicos de la vigencia actual. Se destaca el cumplimiento estricto del Plan de Capacitación, lo que fortalece la cultura organizacional y minimiza errores en la producción documental. El enfoque cualitativo destaca una transición exitosa hacia el uso de SharePoint.</t>
  </si>
  <si>
    <t>Gestión presupuestal y eficiencia del gasto público</t>
  </si>
  <si>
    <t>Gestión Financiera</t>
  </si>
  <si>
    <t>Actualizar y Publicar la información contable a través de los Estados Financieros de la Agencia</t>
  </si>
  <si>
    <t xml:space="preserve">Estados Financieros de la Agencia publicados en la página web </t>
  </si>
  <si>
    <t>Número de Estados Financieros publicados</t>
  </si>
  <si>
    <t>Subdirección Administrativa y Financiera / Contador</t>
  </si>
  <si>
    <t>Durante el mes de enero se realizó conciliación de saldos contables al cierre de vigencia 2025</t>
  </si>
  <si>
    <t>Durante el mes de febrero se realizó mesa de trabajo para revisar  conciliación de saldos contables al cierre de vigencia 2025</t>
  </si>
  <si>
    <t>Se publicarán los estados financieros con cierre de vigencia 2025, en la sede electrónica de la AND y la contaduría general de la nación.</t>
  </si>
  <si>
    <t xml:space="preserve">Durante el primer trimestre del año se centró primordialmente en las actividades de depuración, análisis y validación financiera ejecutadas tras la finalización del periodo fiscal anterior. Publicando los estados financieros con cierre de vigencia 2025 en la sede electrónica de la AND y la contaduría general de la nación. </t>
  </si>
  <si>
    <t>Lina</t>
  </si>
  <si>
    <t>Actualizar e implementar el Plan de  bienestar</t>
  </si>
  <si>
    <t>Plan Institucional de bienestar implementado</t>
  </si>
  <si>
    <t>Durante el mes de enero se actualizó el Plan de Bienestar   para la vigencia 2026</t>
  </si>
  <si>
    <t>Durante el mes de febrero se articuló con Cafam para la ejecución del plan de bienestar y capacitación. Se está organizando una actividad de bienestar para los colaboradores de la AND</t>
  </si>
  <si>
    <t>En el mes de marzo se realizaron actividades de bienestar, para los colaboradores como spa y día del hombre</t>
  </si>
  <si>
    <t xml:space="preserve">Durante el primer trimestre se realiza una gestión coherente que inició con la actualización del Plan de bienestar y capacitacion, continuó con la articulación de alianzas claves con Cafam y finalizó con la ejecución de beneficios directos para los colaboradores </t>
  </si>
  <si>
    <t>ACTIVIDADES DE BIENESTAR</t>
  </si>
  <si>
    <t>Fabian Moreno</t>
  </si>
  <si>
    <t xml:space="preserve">Actualizar e Implementar el Plan de trabajo para la adopción de la estrategia de gestión de conflictos de interés </t>
  </si>
  <si>
    <t>Plan de trabajo para la adopción de la estrategia de gestión de conflictos de interés implementado</t>
  </si>
  <si>
    <t>Subdirección Administrativa y Financiera / Profesional de Talento Humano / Subdirección Jurídica</t>
  </si>
  <si>
    <t>Esta actividad inicia en marzo</t>
  </si>
  <si>
    <t>En marzo se coordinarán mesas de trabajo para actualizar el Plan Estratégico sobre la gestión de conflictos de interés para 2026.</t>
  </si>
  <si>
    <t>Estructuración de Proyectos</t>
  </si>
  <si>
    <t xml:space="preserve">Implementar una estrategia de fortalecimiento de la red de alianzas estratégicas </t>
  </si>
  <si>
    <t>Estrategia de fortalecimiento implementada</t>
  </si>
  <si>
    <t xml:space="preserve">Nivel de Implementaciòn de la estrategia </t>
  </si>
  <si>
    <t>Subdireccion de Soluciones y Servicios</t>
  </si>
  <si>
    <t>Durante el periodo de enero se suscribieron cinco (5) nuevas alianzas estratégicas con aliados enfocados en ciberseguridad, infraestructura y soluciones audiovisuales, correspondientes a las siguientes empresas: Bulwark, UT Ecosistema Público Digital, CCD Ciberseguridad y Defensa, Masprod y Redcómputo Ltda.</t>
  </si>
  <si>
    <t>Se realizo acercamiento con el aliado estratégico Serenity Consulting Group</t>
  </si>
  <si>
    <t xml:space="preserve">Con el fin de continuar fortaleciendo las capacidades institucionales de la AND durante el periodo de reporte se avanzó en la solicitud de documentación precontractual para la formalización y suscripción de alianzas estratégicas con los aliados Serenity y Servicelab especializados en transformación digital y ciberseguridad.
Adicionalmente, se llevaron a cabo mesas de trabajo y espacios de articulación con el aliado Servinformación, con el fin de coordinar acciones conjuntas y estructurar la realización de un workshop presencial programado para el próximo 15 de abril, orientado al abordaje de estrategias  y tendencias  en temas de ciberseguridad.
</t>
  </si>
  <si>
    <t>Durante el primer trimestre, la AND ha logrado una diversificación significativa de su red de aliados. La formalización de cinco (5) nuevas alianzas en enero evidencian una buena gestión operativa de la entidad. La Ejecución de mesas de trabajo técnicas para alinear objetivos comunes y la estructuración del workshop presencial del 15 de abril es un espacio donde no solo se abordará tendencias en ciberseguridad, sino de posicionamiento de la institución.</t>
  </si>
  <si>
    <t>https://365and.sharepoint.com/:f:/r/sites/PL-PLANEACION/Documentos%20compartidos/Planeaci%C3%B3n/2026/PAI%20MIPG/Soportes/SSS/Fila%206?csf=1&amp;web=1&amp;e=uN3e70</t>
  </si>
  <si>
    <t>Keila</t>
  </si>
  <si>
    <t>Fortalecimiento organizacional y simplificación de procesos</t>
  </si>
  <si>
    <t>Gestion de Negocios</t>
  </si>
  <si>
    <t>Actualizar e Implementar el Plan de Acción del modelo de negocio que permita lograr la autosostenibilidad y posicionamiento de la AND como referente en la transformación digital el país</t>
  </si>
  <si>
    <t>Plan de Acciòn Modelo de negocio Implementado</t>
  </si>
  <si>
    <t>Nivel de Implementación del modelo</t>
  </si>
  <si>
    <t>Se realizaron mesas de trabajo para la socialización del plan de acción del modelo de negocio que permita lograr la autosostenibilidad y posicionamiento de la AND como referente en la transformación digital el país</t>
  </si>
  <si>
    <t>Se realizaron mesas de trabajo para la revisión del plan de acción del modelo de negocio que permita lograr la autosostenibilidad y posicionamiento de la AND como referente en la transformación digital el país.</t>
  </si>
  <si>
    <t xml:space="preserve"> Se avanzó en analisis de entidades que cuentan con presupuesto especifico destinado a iniciativas de tecnologia y la construcción de la estrategia de abordaje de clientes para la comercialización de los SCD, así como en la identificación de aliados expertos para apoyar la venta de los SCD, de igual manera en la estructuración de un modelo financiero base para su venta. </t>
  </si>
  <si>
    <t>En este primer trimestre se consolidó la hoja de ruta para la autosostenibilidad de la AND mediante mesas de trabajo colaborativas. Este ejercicio no solo permitió la revisión y socialización del plan de acción, sino que alineó los esfuerzos internos para posicionar a la entidad como el referente nacional en transformación digital. La participación activa en la construcción de la estrategia de abordaje de clientes para la comercialización de los SCD ayuda a que el modelo de negocio se mantenga.</t>
  </si>
  <si>
    <t>https://365and.sharepoint.com/:x:/r/sites/PL-PLANEACION/_layouts/15/Doc.aspx?sourcedoc=%7B8D151567-016B-4E22-9A5A-F40307B5F9D5%7D&amp;file=Reporte%20al%20Plan%20de%20Accio%CC%81n%20Modelo%20de%20Negocio%20AND%20-%20I%20trimestre%202026.xlsx&amp;action=default&amp;mobileredirect=true</t>
  </si>
  <si>
    <t>Articulación de Servicios Ciudadanos Digitales</t>
  </si>
  <si>
    <t>Culminar el diseño e Implementar el modelo operativo-financiero que permita la autosostenibilidad de la AND</t>
  </si>
  <si>
    <t>Modelo Operativo Financiero implementado</t>
  </si>
  <si>
    <t>La actividad inicia en febrero.</t>
  </si>
  <si>
    <t>Durante el mes de febrero se elaboró el plan de trabajo y el cronograma de actividades para la coordinación y desarrollo de acciones orientadas a complementar y culminar la estructuración del modelo.</t>
  </si>
  <si>
    <t>Durante el mes de marzo el reporte se llevó a cabo en la revisión del modelo operativo de negocio, analizando sus principales componentes. Se avanzó en la construcción de la estrategia de abordaje de clientes para la comercialización de los SCD, así como en la identificación de aliados expertos para apoyar la venta de los SCD, de igual manera en la estructuración de un modelo financiero base para su venta. Lo anterior, en alineación con la visión estratégica, el enfoque comercial y las capacidades actuales de la entidad.</t>
  </si>
  <si>
    <t>El avance cualitativo destaca que febrero se destacó en la elaboración del plan de trabajo y el cronograma de actividades para la coordinación y desarrollo de acciones orientadas a complementar y culminar la estructuración del modelo. En marzo se llevó a cabo la revisión del modelo operativo de negocio, analizando sus principales componentes. Se avanzó en la construcción de la estrategia de abordaje de clientes para la comercialización de los SCD, así como en la identificación de aliados expertos para apoyar la venta de los SCD.</t>
  </si>
  <si>
    <t xml:space="preserve"> </t>
  </si>
  <si>
    <t>IND</t>
  </si>
  <si>
    <t>ID_IND</t>
  </si>
  <si>
    <t>PROCESOS</t>
  </si>
  <si>
    <t>NOMBRE DE INDICADOR</t>
  </si>
  <si>
    <t>MEDIDA INDICADOR</t>
  </si>
  <si>
    <t>UNIDAD DE MEDIDA</t>
  </si>
  <si>
    <t>META</t>
  </si>
  <si>
    <t>PERIODICIDAD</t>
  </si>
  <si>
    <t>SCDA01</t>
  </si>
  <si>
    <t>Nivel de Implementación</t>
  </si>
  <si>
    <t>CM01</t>
  </si>
  <si>
    <t xml:space="preserve"> Plan de Acción de Comunicaciones elaborado</t>
  </si>
  <si>
    <t>Documento elaborado</t>
  </si>
  <si>
    <t>Bimestral</t>
  </si>
  <si>
    <t>CM02</t>
  </si>
  <si>
    <t>Nivel de implementación</t>
  </si>
  <si>
    <t>DE01</t>
  </si>
  <si>
    <t>Plan de trabajo para la implementación de la Política de Gestión del conocimiento y la innovación implementado</t>
  </si>
  <si>
    <t>DE02</t>
  </si>
  <si>
    <t>PAI,PAA, Anteproyecto, POAI, MGMP,PAI</t>
  </si>
  <si>
    <t>Instrumentos Elaborados</t>
  </si>
  <si>
    <t>DE03</t>
  </si>
  <si>
    <t>Plan de trabajo para la implementaciòn deTablero de Control de la AND</t>
  </si>
  <si>
    <t>Avance del Plan de Trabajo</t>
  </si>
  <si>
    <t>DE04</t>
  </si>
  <si>
    <t>Presentar a Comité Directivo o Institucional Informe seguimiento Plan MIPG</t>
  </si>
  <si>
    <t>Informes presentados</t>
  </si>
  <si>
    <t>EP01</t>
  </si>
  <si>
    <t>Implementacion de Alianzas Estrategicas</t>
  </si>
  <si>
    <t xml:space="preserve">Nivel de Implementaciòn </t>
  </si>
  <si>
    <t>AD01</t>
  </si>
  <si>
    <t>CT01</t>
  </si>
  <si>
    <t>Actualizacion de Manuales</t>
  </si>
  <si>
    <t>GI01</t>
  </si>
  <si>
    <t>Programa de Transparencia y Ética Pública elaborado de la agencia  implementado</t>
  </si>
  <si>
    <t>GN01</t>
  </si>
  <si>
    <t>Plan de Acciòn Modelo de negocio Implementado AND</t>
  </si>
  <si>
    <t>CTI01</t>
  </si>
  <si>
    <t>CTI02</t>
  </si>
  <si>
    <t>Nivel de Implementaciòn</t>
  </si>
  <si>
    <t>CTI03</t>
  </si>
  <si>
    <t>Informe red de conformación de una red de alianzas implementado</t>
  </si>
  <si>
    <t>CTI04</t>
  </si>
  <si>
    <t>Informe Elaborado y Socializado</t>
  </si>
  <si>
    <t>TI01</t>
  </si>
  <si>
    <t>TI02</t>
  </si>
  <si>
    <t>Plan de implementación de  Arquitectura Empresarial implementado</t>
  </si>
  <si>
    <t>TH01</t>
  </si>
  <si>
    <t xml:space="preserve"> Modelo de Gestión de Talento Humano implementado</t>
  </si>
  <si>
    <t>TH02</t>
  </si>
  <si>
    <t>TH03</t>
  </si>
  <si>
    <t>Plan  Estratégico de Talento Humano (incluye capacitación, bienestar e incentivos y código de integridad) implementado</t>
  </si>
  <si>
    <t>TH04</t>
  </si>
  <si>
    <t>GD01</t>
  </si>
  <si>
    <t>FN01</t>
  </si>
  <si>
    <t>Estados Financieros</t>
  </si>
  <si>
    <t>JR01</t>
  </si>
  <si>
    <t>Informe</t>
  </si>
  <si>
    <t>JR02</t>
  </si>
  <si>
    <t>Plan de Trabajo Registro Unico de TIC</t>
  </si>
  <si>
    <t>SCDP01</t>
  </si>
  <si>
    <t>SCDP02</t>
  </si>
  <si>
    <t>SCDP03</t>
  </si>
  <si>
    <t>SCDP04</t>
  </si>
  <si>
    <t>Informes de la operación de los Servicios Ciudadanos Digitales y GOV.CO</t>
  </si>
  <si>
    <t>Número de informes de la operación de los Servicios Ciudadanos Digitales y GOV.CO elaborados</t>
  </si>
  <si>
    <t>SM01</t>
  </si>
  <si>
    <t>Informe de seguimiento a la implementacón de la gestión integral de riesgos</t>
  </si>
  <si>
    <t>SM02</t>
  </si>
  <si>
    <t>Plan de trabajo para la implementacón del sistema de control interno elaborado</t>
  </si>
  <si>
    <t>SM03</t>
  </si>
  <si>
    <t>SYPI01</t>
  </si>
  <si>
    <t>Plan de trabajo de seguridad de la información elaborado</t>
  </si>
  <si>
    <t>SYPI02</t>
  </si>
  <si>
    <t>SYPI03</t>
  </si>
  <si>
    <t>Plan de Gestión de datos personales elaborado</t>
  </si>
  <si>
    <t>SYPI04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</si>
</sst>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Aptos Narrow"/>
      <family val="2"/>
      <scheme val="minor"/>
    </font>
    <font>
      <sz val="11"/>
      <color theme="1"/>
      <name val="Aptos Narrow"/>
      <family val="2"/>
      <scheme val="minor"/>
    </font>
    <font>
      <b/>
      <sz val="11"/>
      <color theme="1"/>
      <name val="Verdana"/>
      <family val="2"/>
    </font>
    <font>
      <sz val="10"/>
      <color theme="1"/>
      <name val="Aptos Narrow"/>
      <family val="2"/>
      <scheme val="minor"/>
    </font>
    <font>
      <b/>
      <sz val="11"/>
      <name val="Verdana"/>
      <family val="2"/>
    </font>
    <font>
      <b/>
      <sz val="8"/>
      <name val="Montserrat"/>
      <family val="2"/>
    </font>
    <font>
      <sz val="11"/>
      <color rgb="FF000000"/>
      <name val="Aptos Narrow"/>
      <family val="2"/>
      <scheme val="minor"/>
    </font>
    <font>
      <sz val="10"/>
      <name val="Aptos Narrow"/>
      <family val="2"/>
      <scheme val="minor"/>
    </font>
    <font>
      <sz val="11"/>
      <color theme="1"/>
      <name val="Calibri"/>
      <family val="2"/>
    </font>
    <font>
      <b/>
      <sz val="11"/>
      <color rgb="FFFF0000"/>
      <name val="Aptos Narrow"/>
      <family val="2"/>
      <scheme val="minor"/>
    </font>
    <font>
      <u/>
      <sz val="11"/>
      <color theme="10"/>
      <name val="Aptos Narrow"/>
      <family val="2"/>
      <scheme val="minor"/>
    </font>
    <font>
      <sz val="8"/>
      <name val="Aptos Narrow"/>
      <family val="2"/>
      <scheme val="minor"/>
    </font>
    <font>
      <sz val="9"/>
      <color theme="1"/>
      <name val="Verdana"/>
      <family val="2"/>
    </font>
    <font>
      <sz val="9"/>
      <name val="Verdana"/>
      <family val="2"/>
    </font>
    <font>
      <sz val="9"/>
      <color rgb="FF000000"/>
      <name val="Verdana"/>
      <family val="2"/>
    </font>
    <font>
      <sz val="12"/>
      <color rgb="FF000000"/>
      <name val="Aptos"/>
      <family val="2"/>
      <charset val="1"/>
    </font>
    <font>
      <sz val="11"/>
      <color theme="1"/>
      <name val="Verdana"/>
      <family val="2"/>
    </font>
    <font>
      <sz val="10"/>
      <color theme="1"/>
      <name val="Verdana"/>
      <family val="2"/>
    </font>
    <font>
      <b/>
      <sz val="8"/>
      <name val="Verdana"/>
      <family val="2"/>
    </font>
    <font>
      <b/>
      <sz val="9"/>
      <color rgb="FF000000"/>
      <name val="Calibri"/>
      <family val="2"/>
    </font>
    <font>
      <sz val="9"/>
      <color rgb="FF000000"/>
      <name val="Calibri"/>
      <family val="2"/>
    </font>
    <font>
      <sz val="11"/>
      <name val="Aptos Narrow"/>
      <family val="2"/>
      <scheme val="minor"/>
    </font>
    <font>
      <b/>
      <sz val="11"/>
      <name val="Calibri"/>
      <family val="2"/>
    </font>
    <font>
      <sz val="11"/>
      <name val="Calibri"/>
      <family val="2"/>
    </font>
    <font>
      <u/>
      <sz val="11"/>
      <name val="Aptos Narrow"/>
      <family val="2"/>
      <scheme val="minor"/>
    </font>
    <font>
      <u/>
      <sz val="9"/>
      <color theme="10"/>
      <name val="Verdana"/>
      <family val="2"/>
    </font>
    <font>
      <b/>
      <sz val="11"/>
      <color theme="0"/>
      <name val="Verdana"/>
      <family val="2"/>
    </font>
    <font>
      <sz val="11"/>
      <name val="Aptos Narrow"/>
      <family val="2"/>
    </font>
    <font>
      <sz val="11"/>
      <color rgb="FF000000"/>
      <name val="Aptos Narrow"/>
      <family val="2"/>
    </font>
    <font>
      <sz val="11"/>
      <color rgb="FF000000"/>
      <name val="Aptos Narrow"/>
      <family val="1"/>
      <charset val="1"/>
    </font>
    <font>
      <sz val="12"/>
      <color theme="1"/>
      <name val="Aptos"/>
      <family val="1"/>
      <charset val="1"/>
    </font>
    <font>
      <b/>
      <sz val="14"/>
      <name val="Verdana"/>
      <family val="2"/>
    </font>
    <font>
      <sz val="11"/>
      <color rgb="FF0F1015"/>
      <name val="Canva Sans"/>
      <charset val="1"/>
    </font>
    <font>
      <u val="double"/>
      <sz val="11"/>
      <color theme="10"/>
      <name val="Aptos Narrow"/>
      <family val="2"/>
      <scheme val="minor"/>
    </font>
    <font>
      <sz val="11"/>
      <color rgb="FF000000"/>
      <name val="Aptos Narrow"/>
      <scheme val="minor"/>
    </font>
    <font>
      <sz val="11"/>
      <color rgb="FF0A0A0A"/>
      <name val="Aptos Narrow"/>
      <scheme val="minor"/>
    </font>
    <font>
      <sz val="11"/>
      <color rgb="FF0F1015"/>
      <name val="Aptos Narrow"/>
      <scheme val="minor"/>
    </font>
    <font>
      <sz val="11"/>
      <color theme="1"/>
      <name val="Aptos Narrow"/>
      <scheme val="minor"/>
    </font>
    <font>
      <sz val="12"/>
      <color rgb="FF0A0A0A"/>
      <name val="Aptos Narrow"/>
      <scheme val="minor"/>
    </font>
  </fonts>
  <fills count="11">
    <fill>
      <patternFill patternType="none"/>
    </fill>
    <fill>
      <patternFill patternType="gray125"/>
    </fill>
    <fill>
      <patternFill patternType="solid">
        <fgColor theme="0"/>
        <bgColor indexed="64"/>
      </patternFill>
    </fill>
    <fill>
      <patternFill patternType="solid">
        <fgColor rgb="FFE9A145"/>
        <bgColor indexed="64"/>
      </patternFill>
    </fill>
    <fill>
      <patternFill patternType="solid">
        <fgColor rgb="FFF1C487"/>
        <bgColor indexed="64"/>
      </patternFill>
    </fill>
    <fill>
      <patternFill patternType="solid">
        <fgColor rgb="FFFBE5D6"/>
        <bgColor indexed="64"/>
      </patternFill>
    </fill>
    <fill>
      <patternFill patternType="solid">
        <fgColor rgb="FF4472C4"/>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249977111117893"/>
        <bgColor indexed="64"/>
      </patternFill>
    </fill>
    <fill>
      <patternFill patternType="solid">
        <fgColor rgb="FFFBE2D5"/>
        <bgColor rgb="FF000000"/>
      </patternFill>
    </fill>
  </fills>
  <borders count="24">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medium">
        <color auto="1"/>
      </top>
      <bottom style="thin">
        <color theme="4" tint="0.39997558519241921"/>
      </bottom>
      <diagonal/>
    </border>
    <border>
      <left style="thin">
        <color auto="1"/>
      </left>
      <right style="thin">
        <color auto="1"/>
      </right>
      <top style="medium">
        <color auto="1"/>
      </top>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rgb="FF000000"/>
      </left>
      <right style="thin">
        <color rgb="FF000000"/>
      </right>
      <top/>
      <bottom style="thin">
        <color rgb="FF000000"/>
      </bottom>
      <diagonal/>
    </border>
    <border>
      <left/>
      <right/>
      <top/>
      <bottom style="medium">
        <color auto="1"/>
      </bottom>
      <diagonal/>
    </border>
    <border>
      <left/>
      <right style="thin">
        <color auto="1"/>
      </right>
      <top/>
      <bottom style="medium">
        <color auto="1"/>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auto="1"/>
      </left>
      <right/>
      <top/>
      <bottom style="thin">
        <color auto="1"/>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s>
  <cellStyleXfs count="4">
    <xf numFmtId="0" fontId="0" fillId="0" borderId="0"/>
    <xf numFmtId="9" fontId="1"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cellStyleXfs>
  <cellXfs count="265">
    <xf numFmtId="0" fontId="0" fillId="0" borderId="0" xfId="0"/>
    <xf numFmtId="0" fontId="3" fillId="2" borderId="0" xfId="0" applyFont="1" applyFill="1" applyAlignment="1">
      <alignment vertical="center" wrapText="1"/>
    </xf>
    <xf numFmtId="0" fontId="3" fillId="2" borderId="0" xfId="0" applyFont="1" applyFill="1" applyAlignment="1">
      <alignment horizontal="center" vertical="center" wrapText="1"/>
    </xf>
    <xf numFmtId="0" fontId="0" fillId="0" borderId="0" xfId="0" applyAlignment="1">
      <alignment horizontal="center" vertical="center" wrapText="1"/>
    </xf>
    <xf numFmtId="0" fontId="3" fillId="2" borderId="0" xfId="0" applyFont="1" applyFill="1" applyAlignment="1">
      <alignment horizontal="left" vertical="center" wrapText="1"/>
    </xf>
    <xf numFmtId="0" fontId="0" fillId="0" borderId="0" xfId="0" applyAlignment="1">
      <alignment wrapText="1"/>
    </xf>
    <xf numFmtId="0" fontId="5" fillId="3" borderId="5"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6" xfId="0" applyFont="1" applyFill="1" applyBorder="1" applyAlignment="1" applyProtection="1">
      <alignment horizontal="center" vertical="center" wrapText="1"/>
      <protection locked="0"/>
    </xf>
    <xf numFmtId="0" fontId="5" fillId="5" borderId="8" xfId="0" applyFont="1" applyFill="1" applyBorder="1" applyAlignment="1">
      <alignment horizontal="center" vertical="center" wrapText="1"/>
    </xf>
    <xf numFmtId="0" fontId="5" fillId="5" borderId="8" xfId="0" applyFont="1" applyFill="1" applyBorder="1" applyAlignment="1" applyProtection="1">
      <alignment horizontal="center" vertical="center" wrapText="1"/>
      <protection locked="0"/>
    </xf>
    <xf numFmtId="0" fontId="0" fillId="0" borderId="8" xfId="0" applyBorder="1" applyAlignment="1">
      <alignment horizontal="center" vertical="center"/>
    </xf>
    <xf numFmtId="0" fontId="3" fillId="2" borderId="8" xfId="0" applyFont="1" applyFill="1" applyBorder="1" applyAlignment="1">
      <alignment horizontal="center" vertical="center" wrapText="1"/>
    </xf>
    <xf numFmtId="0" fontId="7" fillId="0" borderId="8" xfId="0" applyFont="1" applyBorder="1" applyAlignment="1">
      <alignment horizontal="center" vertical="center" wrapText="1"/>
    </xf>
    <xf numFmtId="0" fontId="3" fillId="0" borderId="8" xfId="0" applyFont="1" applyBorder="1" applyAlignment="1">
      <alignment horizontal="center" vertical="center" wrapText="1"/>
    </xf>
    <xf numFmtId="9" fontId="3" fillId="2" borderId="8" xfId="0" applyNumberFormat="1" applyFont="1" applyFill="1" applyBorder="1" applyAlignment="1">
      <alignment horizontal="center" vertical="center" wrapText="1"/>
    </xf>
    <xf numFmtId="0" fontId="7" fillId="2" borderId="8" xfId="0" applyFont="1" applyFill="1" applyBorder="1" applyAlignment="1">
      <alignment horizontal="center" vertical="center" wrapText="1"/>
    </xf>
    <xf numFmtId="9" fontId="7" fillId="2" borderId="8" xfId="0" applyNumberFormat="1" applyFont="1" applyFill="1" applyBorder="1" applyAlignment="1">
      <alignment horizontal="center" vertical="center" wrapText="1"/>
    </xf>
    <xf numFmtId="1" fontId="3" fillId="0" borderId="8" xfId="0" applyNumberFormat="1" applyFont="1" applyBorder="1" applyAlignment="1">
      <alignment horizontal="center" vertical="center" wrapText="1"/>
    </xf>
    <xf numFmtId="0" fontId="3" fillId="2" borderId="8" xfId="0" applyFont="1" applyFill="1" applyBorder="1" applyAlignment="1">
      <alignment horizontal="center" vertical="center"/>
    </xf>
    <xf numFmtId="0" fontId="5" fillId="3" borderId="4" xfId="0" applyFont="1" applyFill="1" applyBorder="1" applyAlignment="1">
      <alignment horizontal="center" vertical="center" wrapText="1"/>
    </xf>
    <xf numFmtId="0" fontId="4" fillId="3" borderId="0" xfId="0" applyFont="1" applyFill="1" applyAlignment="1">
      <alignment horizontal="center" wrapText="1"/>
    </xf>
    <xf numFmtId="1" fontId="3" fillId="2" borderId="8" xfId="0" applyNumberFormat="1" applyFont="1" applyFill="1" applyBorder="1" applyAlignment="1">
      <alignment horizontal="center" vertical="center" wrapText="1"/>
    </xf>
    <xf numFmtId="0" fontId="12" fillId="0" borderId="0" xfId="0" applyFont="1" applyAlignment="1">
      <alignment horizontal="center" vertical="center" wrapText="1"/>
    </xf>
    <xf numFmtId="0" fontId="13" fillId="0" borderId="0" xfId="0" applyFont="1" applyAlignment="1">
      <alignment horizontal="center" vertical="center" wrapText="1"/>
    </xf>
    <xf numFmtId="0" fontId="12" fillId="0" borderId="0" xfId="0" applyFont="1" applyAlignment="1">
      <alignment horizontal="center" vertical="center"/>
    </xf>
    <xf numFmtId="9" fontId="0" fillId="0" borderId="0" xfId="1" applyFont="1" applyFill="1" applyBorder="1"/>
    <xf numFmtId="0" fontId="16" fillId="0" borderId="0" xfId="0" applyFont="1"/>
    <xf numFmtId="0" fontId="17" fillId="2" borderId="0" xfId="0" applyFont="1" applyFill="1" applyAlignment="1">
      <alignment vertical="center" wrapText="1"/>
    </xf>
    <xf numFmtId="0" fontId="17" fillId="2" borderId="0" xfId="0" applyFont="1" applyFill="1" applyAlignment="1">
      <alignment horizontal="center" vertical="center" wrapText="1"/>
    </xf>
    <xf numFmtId="0" fontId="16" fillId="0" borderId="0" xfId="0" applyFont="1" applyAlignment="1">
      <alignment horizontal="center" vertical="center" wrapText="1"/>
    </xf>
    <xf numFmtId="0" fontId="17" fillId="2" borderId="0" xfId="0" applyFont="1" applyFill="1" applyAlignment="1">
      <alignment horizontal="left" vertical="center" wrapText="1"/>
    </xf>
    <xf numFmtId="0" fontId="16" fillId="0" borderId="0" xfId="0" applyFont="1" applyAlignment="1">
      <alignment wrapText="1"/>
    </xf>
    <xf numFmtId="0" fontId="18" fillId="3" borderId="5" xfId="0" applyFont="1" applyFill="1" applyBorder="1" applyAlignment="1">
      <alignment horizontal="center" vertical="center" wrapText="1"/>
    </xf>
    <xf numFmtId="0" fontId="18" fillId="4" borderId="5" xfId="0" applyFont="1" applyFill="1" applyBorder="1" applyAlignment="1">
      <alignment horizontal="center" vertical="center" wrapText="1"/>
    </xf>
    <xf numFmtId="0" fontId="18" fillId="5" borderId="6" xfId="0" applyFont="1" applyFill="1" applyBorder="1" applyAlignment="1">
      <alignment horizontal="center" vertical="center" wrapText="1"/>
    </xf>
    <xf numFmtId="0" fontId="18" fillId="5" borderId="7" xfId="0" applyFont="1" applyFill="1" applyBorder="1" applyAlignment="1">
      <alignment horizontal="center" vertical="center" wrapText="1"/>
    </xf>
    <xf numFmtId="0" fontId="18" fillId="5" borderId="6" xfId="0" applyFont="1" applyFill="1" applyBorder="1" applyAlignment="1" applyProtection="1">
      <alignment horizontal="center" vertical="center" wrapText="1"/>
      <protection locked="0"/>
    </xf>
    <xf numFmtId="0" fontId="18" fillId="5" borderId="8" xfId="0" applyFont="1" applyFill="1" applyBorder="1" applyAlignment="1">
      <alignment horizontal="center" vertical="center" wrapText="1"/>
    </xf>
    <xf numFmtId="0" fontId="18" fillId="5" borderId="8" xfId="0" applyFont="1" applyFill="1" applyBorder="1" applyAlignment="1" applyProtection="1">
      <alignment horizontal="center" vertical="center" wrapText="1"/>
      <protection locked="0"/>
    </xf>
    <xf numFmtId="0" fontId="19" fillId="6" borderId="8" xfId="0" applyFont="1" applyFill="1" applyBorder="1" applyAlignment="1">
      <alignment horizontal="center" vertical="center"/>
    </xf>
    <xf numFmtId="0" fontId="19" fillId="6" borderId="8" xfId="0" applyFont="1" applyFill="1" applyBorder="1" applyAlignment="1">
      <alignment horizontal="center" vertical="center" wrapText="1"/>
    </xf>
    <xf numFmtId="0" fontId="20" fillId="0" borderId="8" xfId="0" applyFont="1" applyBorder="1" applyAlignment="1">
      <alignment horizontal="center" vertical="center" wrapText="1"/>
    </xf>
    <xf numFmtId="9" fontId="7" fillId="0" borderId="8" xfId="1" applyFont="1" applyFill="1" applyBorder="1" applyAlignment="1">
      <alignment horizontal="center" vertical="center" wrapText="1"/>
    </xf>
    <xf numFmtId="9" fontId="3" fillId="2" borderId="8" xfId="1" applyFont="1" applyFill="1" applyBorder="1" applyAlignment="1">
      <alignment horizontal="center" vertical="center" wrapText="1"/>
    </xf>
    <xf numFmtId="9" fontId="3" fillId="0" borderId="8" xfId="1" applyFont="1" applyFill="1" applyBorder="1" applyAlignment="1">
      <alignment horizontal="center" vertical="center"/>
    </xf>
    <xf numFmtId="1" fontId="7" fillId="2" borderId="8" xfId="0" applyNumberFormat="1" applyFont="1" applyFill="1" applyBorder="1" applyAlignment="1">
      <alignment horizontal="center" vertical="center" wrapText="1"/>
    </xf>
    <xf numFmtId="0" fontId="12" fillId="7" borderId="8" xfId="0" applyFont="1" applyFill="1" applyBorder="1" applyAlignment="1">
      <alignment horizontal="center" vertical="center" wrapText="1"/>
    </xf>
    <xf numFmtId="0" fontId="4" fillId="3" borderId="7" xfId="0" applyFont="1" applyFill="1" applyBorder="1" applyAlignment="1">
      <alignment horizontal="center" wrapText="1"/>
    </xf>
    <xf numFmtId="0" fontId="3" fillId="8" borderId="8" xfId="0" applyFont="1" applyFill="1" applyBorder="1" applyAlignment="1">
      <alignment horizontal="center" vertical="center" wrapText="1"/>
    </xf>
    <xf numFmtId="0" fontId="7" fillId="8" borderId="8" xfId="0" applyFont="1" applyFill="1" applyBorder="1" applyAlignment="1">
      <alignment horizontal="center" vertical="center" wrapText="1"/>
    </xf>
    <xf numFmtId="1" fontId="3" fillId="8" borderId="8" xfId="0" applyNumberFormat="1" applyFont="1" applyFill="1" applyBorder="1" applyAlignment="1">
      <alignment horizontal="center" vertical="center" wrapText="1"/>
    </xf>
    <xf numFmtId="0" fontId="0" fillId="8" borderId="8" xfId="0" applyFill="1" applyBorder="1" applyAlignment="1">
      <alignment horizontal="center" vertical="center"/>
    </xf>
    <xf numFmtId="0" fontId="0" fillId="8" borderId="8" xfId="0" applyFill="1" applyBorder="1"/>
    <xf numFmtId="1" fontId="0" fillId="8" borderId="8" xfId="1" applyNumberFormat="1" applyFont="1" applyFill="1" applyBorder="1" applyAlignment="1" applyProtection="1">
      <alignment horizontal="center" vertical="center"/>
    </xf>
    <xf numFmtId="9" fontId="0" fillId="8" borderId="8" xfId="1" applyFont="1" applyFill="1" applyBorder="1" applyAlignment="1" applyProtection="1">
      <alignment horizontal="center" vertical="center"/>
    </xf>
    <xf numFmtId="0" fontId="0" fillId="8" borderId="8" xfId="0" applyFill="1" applyBorder="1" applyAlignment="1">
      <alignment horizontal="center" vertical="center" wrapText="1"/>
    </xf>
    <xf numFmtId="1" fontId="0" fillId="8" borderId="8" xfId="0" applyNumberFormat="1" applyFill="1" applyBorder="1" applyAlignment="1">
      <alignment horizontal="center" vertical="center"/>
    </xf>
    <xf numFmtId="0" fontId="0" fillId="8" borderId="8" xfId="0" applyFill="1" applyBorder="1" applyProtection="1">
      <protection locked="0"/>
    </xf>
    <xf numFmtId="1" fontId="0" fillId="8" borderId="8" xfId="0" applyNumberFormat="1" applyFill="1" applyBorder="1" applyAlignment="1" applyProtection="1">
      <alignment horizontal="center" vertical="center"/>
      <protection locked="0"/>
    </xf>
    <xf numFmtId="9" fontId="0" fillId="8" borderId="8" xfId="0" applyNumberFormat="1" applyFill="1" applyBorder="1" applyAlignment="1" applyProtection="1">
      <alignment horizontal="center" vertical="center"/>
      <protection locked="0"/>
    </xf>
    <xf numFmtId="0" fontId="0" fillId="8" borderId="0" xfId="0" applyFill="1"/>
    <xf numFmtId="1" fontId="7" fillId="8" borderId="8" xfId="0" applyNumberFormat="1" applyFont="1" applyFill="1" applyBorder="1" applyAlignment="1">
      <alignment horizontal="center" vertical="center" wrapText="1"/>
    </xf>
    <xf numFmtId="1" fontId="0" fillId="8" borderId="10" xfId="0" applyNumberFormat="1" applyFill="1" applyBorder="1" applyAlignment="1">
      <alignment horizontal="center" vertical="center"/>
    </xf>
    <xf numFmtId="0" fontId="10" fillId="8" borderId="11" xfId="2" applyFill="1" applyBorder="1" applyAlignment="1" applyProtection="1">
      <alignment horizontal="left" vertical="center" wrapText="1"/>
      <protection locked="0"/>
    </xf>
    <xf numFmtId="9" fontId="3" fillId="8" borderId="8" xfId="0" applyNumberFormat="1" applyFont="1" applyFill="1" applyBorder="1" applyAlignment="1">
      <alignment horizontal="center" vertical="center" wrapText="1"/>
    </xf>
    <xf numFmtId="9" fontId="0" fillId="8" borderId="8" xfId="0" applyNumberFormat="1" applyFill="1" applyBorder="1" applyAlignment="1">
      <alignment horizontal="center" vertical="center"/>
    </xf>
    <xf numFmtId="9" fontId="0" fillId="8" borderId="8" xfId="0" applyNumberFormat="1" applyFill="1" applyBorder="1" applyAlignment="1">
      <alignment horizontal="center" vertical="center" wrapText="1"/>
    </xf>
    <xf numFmtId="9" fontId="0" fillId="8" borderId="8" xfId="0" applyNumberFormat="1" applyFill="1" applyBorder="1" applyProtection="1">
      <protection locked="0"/>
    </xf>
    <xf numFmtId="0" fontId="4" fillId="3" borderId="15" xfId="0" applyFont="1" applyFill="1" applyBorder="1" applyAlignment="1">
      <alignment horizontal="center" wrapText="1"/>
    </xf>
    <xf numFmtId="0" fontId="26" fillId="0" borderId="0" xfId="0" applyFont="1" applyAlignment="1">
      <alignment wrapText="1"/>
    </xf>
    <xf numFmtId="1" fontId="0" fillId="8" borderId="12" xfId="0" applyNumberFormat="1" applyFill="1" applyBorder="1" applyAlignment="1">
      <alignment horizontal="center" vertical="center"/>
    </xf>
    <xf numFmtId="1" fontId="0" fillId="8" borderId="12" xfId="0" applyNumberFormat="1" applyFill="1" applyBorder="1" applyAlignment="1" applyProtection="1">
      <alignment horizontal="center" vertical="center"/>
      <protection locked="0"/>
    </xf>
    <xf numFmtId="0" fontId="10" fillId="8" borderId="16" xfId="2" applyFill="1" applyBorder="1" applyAlignment="1" applyProtection="1">
      <alignment horizontal="center" vertical="center" wrapText="1"/>
      <protection locked="0"/>
    </xf>
    <xf numFmtId="0" fontId="12" fillId="8" borderId="8" xfId="0" applyFont="1" applyFill="1" applyBorder="1" applyAlignment="1">
      <alignment horizontal="center" vertical="center" wrapText="1"/>
    </xf>
    <xf numFmtId="0" fontId="13" fillId="8" borderId="8" xfId="0" applyFont="1" applyFill="1" applyBorder="1" applyAlignment="1">
      <alignment horizontal="center" vertical="center" wrapText="1"/>
    </xf>
    <xf numFmtId="0" fontId="0" fillId="8" borderId="8" xfId="0" applyFill="1" applyBorder="1" applyAlignment="1" applyProtection="1">
      <alignment horizontal="center" vertical="center" wrapText="1"/>
      <protection locked="0"/>
    </xf>
    <xf numFmtId="1" fontId="0" fillId="8" borderId="8" xfId="0" applyNumberFormat="1" applyFill="1" applyBorder="1" applyAlignment="1">
      <alignment horizontal="center" vertical="center" wrapText="1"/>
    </xf>
    <xf numFmtId="0" fontId="6" fillId="8" borderId="8" xfId="0" applyFont="1" applyFill="1" applyBorder="1" applyAlignment="1" applyProtection="1">
      <alignment vertical="top" wrapText="1"/>
      <protection locked="0"/>
    </xf>
    <xf numFmtId="0" fontId="10" fillId="8" borderId="8" xfId="2" applyFill="1" applyBorder="1" applyAlignment="1" applyProtection="1">
      <alignment wrapText="1"/>
      <protection locked="0"/>
    </xf>
    <xf numFmtId="0" fontId="0" fillId="8" borderId="0" xfId="0" applyFill="1" applyAlignment="1">
      <alignment wrapText="1"/>
    </xf>
    <xf numFmtId="9" fontId="12" fillId="8" borderId="8" xfId="1" applyFont="1" applyFill="1" applyBorder="1" applyAlignment="1" applyProtection="1">
      <alignment horizontal="center" vertical="center" wrapText="1"/>
    </xf>
    <xf numFmtId="9" fontId="0" fillId="8" borderId="8" xfId="0" applyNumberFormat="1" applyFill="1" applyBorder="1" applyAlignment="1" applyProtection="1">
      <alignment horizontal="center" vertical="center" wrapText="1"/>
      <protection locked="0"/>
    </xf>
    <xf numFmtId="1" fontId="0" fillId="8" borderId="8" xfId="0" applyNumberFormat="1" applyFill="1" applyBorder="1" applyAlignment="1" applyProtection="1">
      <alignment horizontal="center" vertical="center" wrapText="1"/>
      <protection locked="0"/>
    </xf>
    <xf numFmtId="0" fontId="0" fillId="8" borderId="8" xfId="0" applyFill="1" applyBorder="1" applyAlignment="1" applyProtection="1">
      <alignment wrapText="1"/>
      <protection locked="0"/>
    </xf>
    <xf numFmtId="0" fontId="15" fillId="8" borderId="8" xfId="0" applyFont="1" applyFill="1" applyBorder="1" applyAlignment="1" applyProtection="1">
      <alignment vertical="top" wrapText="1"/>
      <protection locked="0"/>
    </xf>
    <xf numFmtId="0" fontId="0" fillId="8" borderId="9" xfId="0" applyFill="1" applyBorder="1" applyAlignment="1" applyProtection="1">
      <alignment wrapText="1"/>
      <protection locked="0"/>
    </xf>
    <xf numFmtId="0" fontId="0" fillId="8" borderId="8" xfId="0" applyFill="1" applyBorder="1" applyAlignment="1">
      <alignment wrapText="1"/>
    </xf>
    <xf numFmtId="0" fontId="6" fillId="8" borderId="10" xfId="0" applyFont="1" applyFill="1" applyBorder="1" applyAlignment="1" applyProtection="1">
      <alignment vertical="top" wrapText="1"/>
      <protection locked="0"/>
    </xf>
    <xf numFmtId="0" fontId="10" fillId="8" borderId="11" xfId="2" applyFill="1" applyBorder="1" applyAlignment="1" applyProtection="1">
      <alignment vertical="center" wrapText="1"/>
      <protection locked="0"/>
    </xf>
    <xf numFmtId="0" fontId="10" fillId="8" borderId="12" xfId="2" applyFill="1" applyBorder="1" applyAlignment="1" applyProtection="1">
      <alignment vertical="center" wrapText="1"/>
      <protection locked="0"/>
    </xf>
    <xf numFmtId="9" fontId="12" fillId="8" borderId="8" xfId="0" applyNumberFormat="1" applyFont="1" applyFill="1" applyBorder="1" applyAlignment="1">
      <alignment horizontal="center" vertical="center" wrapText="1"/>
    </xf>
    <xf numFmtId="9" fontId="0" fillId="8" borderId="8" xfId="1" applyFont="1" applyFill="1" applyBorder="1" applyAlignment="1" applyProtection="1">
      <alignment horizontal="center" vertical="center"/>
      <protection locked="0"/>
    </xf>
    <xf numFmtId="9" fontId="21" fillId="8" borderId="8" xfId="1" applyFont="1" applyFill="1" applyBorder="1" applyAlignment="1" applyProtection="1">
      <alignment horizontal="center" vertical="center"/>
    </xf>
    <xf numFmtId="0" fontId="12" fillId="8" borderId="8" xfId="0" applyFont="1" applyFill="1" applyBorder="1" applyAlignment="1">
      <alignment horizontal="center" vertical="center"/>
    </xf>
    <xf numFmtId="9" fontId="13" fillId="8" borderId="8" xfId="1" applyFont="1" applyFill="1" applyBorder="1" applyAlignment="1" applyProtection="1">
      <alignment horizontal="center" vertical="center" wrapText="1"/>
    </xf>
    <xf numFmtId="9" fontId="21" fillId="8" borderId="8" xfId="1" applyFont="1" applyFill="1" applyBorder="1" applyAlignment="1" applyProtection="1">
      <alignment horizontal="center" vertical="center"/>
      <protection locked="0"/>
    </xf>
    <xf numFmtId="0" fontId="0" fillId="8" borderId="8" xfId="0" applyFill="1" applyBorder="1" applyAlignment="1" applyProtection="1">
      <alignment vertical="top"/>
      <protection locked="0"/>
    </xf>
    <xf numFmtId="0" fontId="0" fillId="8" borderId="8" xfId="0" applyFill="1" applyBorder="1" applyAlignment="1" applyProtection="1">
      <alignment horizontal="center" vertical="center"/>
      <protection locked="0"/>
    </xf>
    <xf numFmtId="0" fontId="3" fillId="8" borderId="8" xfId="0" applyFont="1" applyFill="1" applyBorder="1" applyAlignment="1">
      <alignment horizontal="center" vertical="center"/>
    </xf>
    <xf numFmtId="9" fontId="3" fillId="8" borderId="8" xfId="1" applyFont="1" applyFill="1" applyBorder="1" applyAlignment="1" applyProtection="1">
      <alignment horizontal="center" vertical="center"/>
    </xf>
    <xf numFmtId="9" fontId="0" fillId="8" borderId="8" xfId="1" applyFont="1" applyFill="1" applyBorder="1" applyProtection="1"/>
    <xf numFmtId="9" fontId="7" fillId="8" borderId="8" xfId="0" applyNumberFormat="1" applyFont="1" applyFill="1" applyBorder="1" applyAlignment="1">
      <alignment horizontal="center" vertical="center" wrapText="1"/>
    </xf>
    <xf numFmtId="0" fontId="8" fillId="8" borderId="8" xfId="0" applyFont="1" applyFill="1" applyBorder="1" applyAlignment="1" applyProtection="1">
      <alignment vertical="top" wrapText="1"/>
      <protection locked="0"/>
    </xf>
    <xf numFmtId="0" fontId="0" fillId="8" borderId="8" xfId="0" applyFill="1" applyBorder="1" applyAlignment="1" applyProtection="1">
      <alignment vertical="top" wrapText="1"/>
      <protection locked="0"/>
    </xf>
    <xf numFmtId="0" fontId="9" fillId="8" borderId="8" xfId="0" applyFont="1" applyFill="1" applyBorder="1" applyAlignment="1" applyProtection="1">
      <alignment horizontal="center" vertical="center" wrapText="1"/>
      <protection locked="0"/>
    </xf>
    <xf numFmtId="0" fontId="21" fillId="8" borderId="8" xfId="0" applyFont="1" applyFill="1" applyBorder="1" applyAlignment="1" applyProtection="1">
      <alignment vertical="top"/>
      <protection locked="0"/>
    </xf>
    <xf numFmtId="0" fontId="12" fillId="8" borderId="8" xfId="0" applyFont="1" applyFill="1" applyBorder="1" applyAlignment="1">
      <alignment vertical="center"/>
    </xf>
    <xf numFmtId="9" fontId="12" fillId="8" borderId="8" xfId="1" applyFont="1" applyFill="1" applyBorder="1" applyAlignment="1" applyProtection="1">
      <alignment horizontal="center" vertical="center"/>
    </xf>
    <xf numFmtId="9" fontId="12" fillId="8" borderId="8" xfId="1" applyFont="1" applyFill="1" applyBorder="1" applyAlignment="1" applyProtection="1">
      <alignment horizontal="center" vertical="center"/>
      <protection locked="0"/>
    </xf>
    <xf numFmtId="0" fontId="14" fillId="8" borderId="8" xfId="0" applyFont="1" applyFill="1" applyBorder="1" applyAlignment="1" applyProtection="1">
      <alignment horizontal="center" vertical="center" wrapText="1"/>
      <protection locked="0"/>
    </xf>
    <xf numFmtId="0" fontId="10" fillId="8" borderId="8" xfId="2" applyFill="1" applyBorder="1" applyAlignment="1" applyProtection="1">
      <alignment horizontal="center" vertical="center" wrapText="1"/>
      <protection locked="0"/>
    </xf>
    <xf numFmtId="0" fontId="0" fillId="8" borderId="8" xfId="0" applyFill="1" applyBorder="1" applyAlignment="1" applyProtection="1">
      <alignment horizontal="center" vertical="top" wrapText="1"/>
      <protection locked="0"/>
    </xf>
    <xf numFmtId="9" fontId="12" fillId="8" borderId="8" xfId="0" applyNumberFormat="1" applyFont="1" applyFill="1" applyBorder="1" applyAlignment="1" applyProtection="1">
      <alignment horizontal="center" vertical="center" wrapText="1"/>
      <protection locked="0"/>
    </xf>
    <xf numFmtId="0" fontId="25" fillId="8" borderId="8" xfId="2" applyFont="1" applyFill="1" applyBorder="1" applyAlignment="1" applyProtection="1">
      <alignment vertical="center" wrapText="1"/>
      <protection locked="0"/>
    </xf>
    <xf numFmtId="0" fontId="18" fillId="3" borderId="4" xfId="0" applyFont="1" applyFill="1" applyBorder="1" applyAlignment="1">
      <alignment horizontal="center" vertical="center" wrapText="1"/>
    </xf>
    <xf numFmtId="9" fontId="1" fillId="8" borderId="8" xfId="1" applyFont="1" applyFill="1" applyBorder="1" applyAlignment="1" applyProtection="1">
      <alignment horizontal="center" vertical="center"/>
    </xf>
    <xf numFmtId="0" fontId="0" fillId="0" borderId="0" xfId="0" applyAlignment="1">
      <alignment horizontal="center"/>
    </xf>
    <xf numFmtId="0" fontId="0" fillId="2" borderId="0" xfId="0" applyFill="1"/>
    <xf numFmtId="0" fontId="0" fillId="2" borderId="0" xfId="0" applyFill="1" applyAlignment="1">
      <alignment horizontal="center"/>
    </xf>
    <xf numFmtId="1" fontId="0" fillId="8" borderId="8" xfId="0" applyNumberFormat="1" applyFill="1" applyBorder="1" applyAlignment="1" applyProtection="1">
      <alignment horizontal="center" vertical="center" indent="2"/>
      <protection locked="0"/>
    </xf>
    <xf numFmtId="9" fontId="0" fillId="8" borderId="8" xfId="0" applyNumberFormat="1" applyFill="1" applyBorder="1" applyAlignment="1" applyProtection="1">
      <alignment horizontal="center" vertical="center" indent="2"/>
      <protection locked="0"/>
    </xf>
    <xf numFmtId="0" fontId="28" fillId="10" borderId="8" xfId="0" applyFont="1" applyFill="1" applyBorder="1" applyAlignment="1">
      <alignment horizontal="center" vertical="center" wrapText="1"/>
    </xf>
    <xf numFmtId="0" fontId="30" fillId="0" borderId="0" xfId="0" applyFont="1"/>
    <xf numFmtId="0" fontId="30" fillId="0" borderId="0" xfId="0" applyFont="1" applyAlignment="1">
      <alignment horizontal="center" vertical="center" wrapText="1"/>
    </xf>
    <xf numFmtId="9" fontId="0" fillId="8" borderId="11" xfId="1" applyFont="1" applyFill="1" applyBorder="1" applyAlignment="1" applyProtection="1">
      <alignment horizontal="center" vertical="center"/>
    </xf>
    <xf numFmtId="9" fontId="0" fillId="8" borderId="9" xfId="1" applyFont="1" applyFill="1" applyBorder="1" applyAlignment="1" applyProtection="1">
      <alignment horizontal="center" vertical="center"/>
    </xf>
    <xf numFmtId="1" fontId="0" fillId="8" borderId="12" xfId="1" applyNumberFormat="1" applyFont="1" applyFill="1" applyBorder="1" applyAlignment="1" applyProtection="1">
      <alignment horizontal="center" vertical="center"/>
    </xf>
    <xf numFmtId="9" fontId="12" fillId="8" borderId="11" xfId="1" applyFont="1" applyFill="1" applyBorder="1" applyAlignment="1" applyProtection="1">
      <alignment horizontal="center" vertical="center"/>
    </xf>
    <xf numFmtId="9" fontId="12" fillId="8" borderId="11" xfId="0" applyNumberFormat="1" applyFont="1" applyFill="1" applyBorder="1" applyAlignment="1" applyProtection="1">
      <alignment horizontal="center" vertical="center" wrapText="1"/>
      <protection locked="0"/>
    </xf>
    <xf numFmtId="9" fontId="12" fillId="8" borderId="11" xfId="0" applyNumberFormat="1" applyFont="1" applyFill="1" applyBorder="1" applyAlignment="1">
      <alignment horizontal="center" vertical="center" wrapText="1"/>
    </xf>
    <xf numFmtId="9" fontId="0" fillId="8" borderId="14" xfId="1" applyFont="1" applyFill="1" applyBorder="1" applyAlignment="1" applyProtection="1">
      <alignment horizontal="center" vertical="center"/>
    </xf>
    <xf numFmtId="9" fontId="12" fillId="8" borderId="14" xfId="1" applyFont="1" applyFill="1" applyBorder="1" applyAlignment="1" applyProtection="1">
      <alignment horizontal="center" vertical="center"/>
    </xf>
    <xf numFmtId="0" fontId="29" fillId="8" borderId="11" xfId="0" applyFont="1" applyFill="1" applyBorder="1" applyAlignment="1">
      <alignment horizontal="center" vertical="center" wrapText="1"/>
    </xf>
    <xf numFmtId="9" fontId="0" fillId="8" borderId="8" xfId="1" applyFont="1" applyFill="1" applyBorder="1" applyAlignment="1" applyProtection="1">
      <alignment horizontal="center" vertical="center" wrapText="1"/>
    </xf>
    <xf numFmtId="9" fontId="1" fillId="8" borderId="8" xfId="1" applyFont="1" applyFill="1" applyBorder="1" applyAlignment="1" applyProtection="1">
      <alignment horizontal="center" vertical="center" wrapText="1"/>
    </xf>
    <xf numFmtId="9" fontId="0" fillId="8" borderId="10" xfId="1" applyFont="1" applyFill="1" applyBorder="1" applyAlignment="1" applyProtection="1">
      <alignment horizontal="center" vertical="center" wrapText="1"/>
    </xf>
    <xf numFmtId="9" fontId="1" fillId="8" borderId="8" xfId="0" applyNumberFormat="1" applyFont="1" applyFill="1" applyBorder="1" applyAlignment="1">
      <alignment horizontal="center" vertical="center" wrapText="1"/>
    </xf>
    <xf numFmtId="9" fontId="12" fillId="8" borderId="10" xfId="0" applyNumberFormat="1" applyFont="1" applyFill="1" applyBorder="1" applyAlignment="1">
      <alignment horizontal="center" vertical="center" wrapText="1"/>
    </xf>
    <xf numFmtId="0" fontId="0" fillId="8" borderId="12" xfId="0" applyFill="1" applyBorder="1" applyAlignment="1">
      <alignment horizontal="center" vertical="center" wrapText="1"/>
    </xf>
    <xf numFmtId="9" fontId="21" fillId="8" borderId="8" xfId="1" applyFont="1" applyFill="1" applyBorder="1" applyAlignment="1" applyProtection="1">
      <alignment horizontal="center" vertical="center" wrapText="1"/>
    </xf>
    <xf numFmtId="9" fontId="0" fillId="8" borderId="8" xfId="1" applyFont="1" applyFill="1" applyBorder="1" applyAlignment="1" applyProtection="1">
      <alignment horizontal="center" vertical="top" wrapText="1"/>
    </xf>
    <xf numFmtId="0" fontId="0" fillId="8" borderId="8" xfId="0" applyFill="1" applyBorder="1" applyAlignment="1">
      <alignment horizontal="center" vertical="top" wrapText="1"/>
    </xf>
    <xf numFmtId="9" fontId="21" fillId="8" borderId="8" xfId="1" applyFont="1" applyFill="1" applyBorder="1" applyAlignment="1" applyProtection="1">
      <alignment horizontal="center" vertical="top" wrapText="1"/>
    </xf>
    <xf numFmtId="9" fontId="21" fillId="8" borderId="8" xfId="0" applyNumberFormat="1" applyFont="1" applyFill="1" applyBorder="1" applyAlignment="1">
      <alignment horizontal="center" vertical="center"/>
    </xf>
    <xf numFmtId="0" fontId="21" fillId="8" borderId="8" xfId="0" applyFont="1" applyFill="1" applyBorder="1" applyAlignment="1">
      <alignment horizontal="center" vertical="center" wrapText="1"/>
    </xf>
    <xf numFmtId="9" fontId="21" fillId="8" borderId="8" xfId="1" applyFont="1" applyFill="1" applyBorder="1" applyAlignment="1">
      <alignment horizontal="center" vertical="center"/>
    </xf>
    <xf numFmtId="9" fontId="21" fillId="8" borderId="8" xfId="0" applyNumberFormat="1" applyFont="1" applyFill="1" applyBorder="1" applyAlignment="1">
      <alignment horizontal="center" vertical="center" wrapText="1"/>
    </xf>
    <xf numFmtId="9" fontId="21" fillId="8" borderId="9" xfId="1" applyFont="1" applyFill="1" applyBorder="1" applyAlignment="1" applyProtection="1">
      <alignment horizontal="center" vertical="center" wrapText="1"/>
    </xf>
    <xf numFmtId="9" fontId="21" fillId="8" borderId="9" xfId="1" applyFont="1" applyFill="1" applyBorder="1" applyAlignment="1" applyProtection="1">
      <alignment horizontal="center" vertical="center"/>
    </xf>
    <xf numFmtId="9" fontId="21" fillId="8" borderId="11" xfId="1" applyFont="1" applyFill="1" applyBorder="1" applyAlignment="1" applyProtection="1">
      <alignment horizontal="center" vertical="center" wrapText="1"/>
    </xf>
    <xf numFmtId="9" fontId="21" fillId="8" borderId="11" xfId="1" applyFont="1" applyFill="1" applyBorder="1" applyAlignment="1" applyProtection="1">
      <alignment horizontal="center" vertical="center"/>
    </xf>
    <xf numFmtId="9" fontId="21" fillId="8" borderId="11" xfId="1" applyFont="1" applyFill="1" applyBorder="1" applyAlignment="1">
      <alignment horizontal="center" vertical="center" wrapText="1"/>
    </xf>
    <xf numFmtId="9" fontId="21" fillId="8" borderId="11" xfId="0" applyNumberFormat="1" applyFont="1" applyFill="1" applyBorder="1" applyAlignment="1">
      <alignment horizontal="center" vertical="center" wrapText="1"/>
    </xf>
    <xf numFmtId="9" fontId="21" fillId="8" borderId="11" xfId="0" applyNumberFormat="1" applyFont="1" applyFill="1" applyBorder="1" applyAlignment="1">
      <alignment horizontal="center" vertical="center"/>
    </xf>
    <xf numFmtId="0" fontId="10" fillId="8" borderId="8" xfId="3" applyFill="1" applyBorder="1" applyAlignment="1" applyProtection="1">
      <alignment horizontal="center" vertical="center" wrapText="1"/>
      <protection locked="0"/>
    </xf>
    <xf numFmtId="9" fontId="10" fillId="8" borderId="8" xfId="3" applyNumberFormat="1" applyFill="1" applyBorder="1" applyAlignment="1" applyProtection="1">
      <alignment horizontal="center" vertical="center" wrapText="1"/>
      <protection locked="0"/>
    </xf>
    <xf numFmtId="0" fontId="14" fillId="8" borderId="10" xfId="0" applyFont="1" applyFill="1" applyBorder="1" applyAlignment="1" applyProtection="1">
      <alignment vertical="top" wrapText="1"/>
      <protection locked="0"/>
    </xf>
    <xf numFmtId="0" fontId="10" fillId="8" borderId="11" xfId="3" applyFill="1" applyBorder="1" applyAlignment="1" applyProtection="1">
      <alignment horizontal="center" vertical="center" wrapText="1"/>
      <protection locked="0"/>
    </xf>
    <xf numFmtId="1" fontId="0" fillId="8" borderId="8" xfId="1" applyNumberFormat="1" applyFont="1" applyFill="1" applyBorder="1" applyAlignment="1" applyProtection="1">
      <alignment horizontal="center" vertical="center"/>
      <protection locked="0"/>
    </xf>
    <xf numFmtId="0" fontId="10" fillId="8" borderId="11" xfId="2" applyFill="1" applyBorder="1" applyAlignment="1" applyProtection="1">
      <alignment horizontal="center" vertical="center" wrapText="1"/>
      <protection locked="0"/>
    </xf>
    <xf numFmtId="0" fontId="21" fillId="8" borderId="8" xfId="0" applyFont="1" applyFill="1" applyBorder="1" applyAlignment="1">
      <alignment horizontal="center" vertical="center"/>
    </xf>
    <xf numFmtId="0" fontId="21" fillId="8" borderId="10" xfId="0" applyFont="1" applyFill="1" applyBorder="1" applyAlignment="1" applyProtection="1">
      <alignment vertical="top" wrapText="1"/>
      <protection locked="0"/>
    </xf>
    <xf numFmtId="0" fontId="13" fillId="8" borderId="11" xfId="0" applyFont="1" applyFill="1" applyBorder="1" applyAlignment="1" applyProtection="1">
      <alignment horizontal="center" vertical="center" wrapText="1"/>
      <protection locked="0"/>
    </xf>
    <xf numFmtId="0" fontId="21" fillId="8" borderId="10" xfId="0" applyFont="1" applyFill="1" applyBorder="1" applyAlignment="1" applyProtection="1">
      <alignment horizontal="left" vertical="top" wrapText="1"/>
      <protection locked="0"/>
    </xf>
    <xf numFmtId="0" fontId="21" fillId="8" borderId="11" xfId="0" applyFont="1" applyFill="1" applyBorder="1" applyAlignment="1" applyProtection="1">
      <alignment horizontal="center" vertical="center"/>
      <protection locked="0"/>
    </xf>
    <xf numFmtId="0" fontId="22" fillId="8" borderId="11" xfId="0" applyFont="1" applyFill="1" applyBorder="1" applyAlignment="1" applyProtection="1">
      <alignment horizontal="center" vertical="center" wrapText="1"/>
      <protection locked="0"/>
    </xf>
    <xf numFmtId="0" fontId="23" fillId="8" borderId="10" xfId="0" applyFont="1" applyFill="1" applyBorder="1" applyAlignment="1" applyProtection="1">
      <alignment vertical="top" wrapText="1"/>
      <protection locked="0"/>
    </xf>
    <xf numFmtId="1" fontId="21" fillId="8" borderId="8" xfId="1" applyNumberFormat="1" applyFont="1" applyFill="1" applyBorder="1" applyAlignment="1" applyProtection="1">
      <alignment horizontal="center" vertical="center"/>
    </xf>
    <xf numFmtId="2" fontId="21" fillId="8" borderId="8" xfId="0" applyNumberFormat="1" applyFont="1" applyFill="1" applyBorder="1" applyAlignment="1">
      <alignment horizontal="center" vertical="center"/>
    </xf>
    <xf numFmtId="1" fontId="21" fillId="8" borderId="8" xfId="1" applyNumberFormat="1" applyFont="1" applyFill="1" applyBorder="1" applyAlignment="1" applyProtection="1">
      <alignment horizontal="center" vertical="center"/>
      <protection locked="0"/>
    </xf>
    <xf numFmtId="0" fontId="24" fillId="8" borderId="11" xfId="2" applyFont="1" applyFill="1" applyBorder="1" applyAlignment="1" applyProtection="1">
      <alignment horizontal="center" vertical="center" wrapText="1"/>
      <protection locked="0"/>
    </xf>
    <xf numFmtId="0" fontId="24" fillId="8" borderId="11" xfId="2" applyFont="1" applyFill="1" applyBorder="1" applyAlignment="1" applyProtection="1">
      <alignment horizontal="center" vertical="top" wrapText="1"/>
      <protection locked="0"/>
    </xf>
    <xf numFmtId="0" fontId="21" fillId="8" borderId="11" xfId="0" applyFont="1" applyFill="1" applyBorder="1" applyAlignment="1" applyProtection="1">
      <alignment horizontal="center" vertical="center" wrapText="1"/>
      <protection locked="0"/>
    </xf>
    <xf numFmtId="0" fontId="13" fillId="8" borderId="9" xfId="0" applyFont="1" applyFill="1" applyBorder="1" applyAlignment="1">
      <alignment horizontal="center" vertical="center" wrapText="1"/>
    </xf>
    <xf numFmtId="0" fontId="12" fillId="8" borderId="0" xfId="0" applyFont="1" applyFill="1" applyAlignment="1">
      <alignment horizontal="center" vertical="center" wrapText="1"/>
    </xf>
    <xf numFmtId="9" fontId="13" fillId="8" borderId="8" xfId="0" applyNumberFormat="1" applyFont="1" applyFill="1" applyBorder="1" applyAlignment="1">
      <alignment horizontal="center" vertical="center" wrapText="1"/>
    </xf>
    <xf numFmtId="9" fontId="21" fillId="8" borderId="10" xfId="1" applyFont="1" applyFill="1" applyBorder="1" applyAlignment="1" applyProtection="1">
      <alignment horizontal="center" vertical="center"/>
    </xf>
    <xf numFmtId="0" fontId="13" fillId="8" borderId="8" xfId="0" applyFont="1" applyFill="1" applyBorder="1" applyAlignment="1">
      <alignment horizontal="center" vertical="center"/>
    </xf>
    <xf numFmtId="0" fontId="21" fillId="8" borderId="10" xfId="0" applyFont="1" applyFill="1" applyBorder="1" applyAlignment="1">
      <alignment horizontal="center" vertical="center"/>
    </xf>
    <xf numFmtId="0" fontId="27" fillId="8" borderId="8" xfId="0" applyFont="1" applyFill="1" applyBorder="1" applyAlignment="1">
      <alignment horizontal="center" vertical="center" wrapText="1"/>
    </xf>
    <xf numFmtId="0" fontId="28" fillId="8" borderId="8" xfId="0" applyFont="1" applyFill="1" applyBorder="1" applyAlignment="1">
      <alignment horizontal="center" vertical="center" wrapText="1"/>
    </xf>
    <xf numFmtId="0" fontId="10" fillId="8" borderId="8" xfId="3" applyFill="1" applyBorder="1" applyAlignment="1" applyProtection="1">
      <alignment wrapText="1"/>
      <protection locked="0"/>
    </xf>
    <xf numFmtId="0" fontId="27" fillId="8" borderId="9" xfId="0" applyFont="1" applyFill="1" applyBorder="1" applyAlignment="1">
      <alignment horizontal="center" vertical="center" wrapText="1"/>
    </xf>
    <xf numFmtId="0" fontId="28" fillId="8" borderId="9" xfId="0" applyFont="1" applyFill="1" applyBorder="1" applyAlignment="1">
      <alignment horizontal="center" vertical="center" wrapText="1"/>
    </xf>
    <xf numFmtId="0" fontId="27" fillId="8" borderId="11" xfId="0" applyFont="1" applyFill="1" applyBorder="1" applyAlignment="1">
      <alignment horizontal="center" vertical="center" wrapText="1"/>
    </xf>
    <xf numFmtId="9" fontId="1" fillId="8" borderId="11" xfId="1" applyFont="1" applyFill="1" applyBorder="1" applyAlignment="1" applyProtection="1">
      <alignment horizontal="left" vertical="center" wrapText="1"/>
    </xf>
    <xf numFmtId="0" fontId="1" fillId="8" borderId="11" xfId="0" applyFont="1" applyFill="1" applyBorder="1" applyAlignment="1">
      <alignment horizontal="center" vertical="center" wrapText="1"/>
    </xf>
    <xf numFmtId="0" fontId="1" fillId="8" borderId="19" xfId="0" applyFont="1" applyFill="1" applyBorder="1" applyAlignment="1">
      <alignment horizontal="center" vertical="center" wrapText="1"/>
    </xf>
    <xf numFmtId="0" fontId="10" fillId="8" borderId="11" xfId="2" applyFill="1" applyBorder="1" applyAlignment="1">
      <alignment horizontal="center" vertical="center"/>
    </xf>
    <xf numFmtId="9" fontId="0" fillId="8" borderId="8" xfId="1" applyFont="1" applyFill="1" applyBorder="1" applyAlignment="1">
      <alignment horizontal="center" vertical="center" wrapText="1"/>
    </xf>
    <xf numFmtId="0" fontId="29" fillId="8" borderId="19" xfId="0" applyFont="1" applyFill="1" applyBorder="1" applyAlignment="1">
      <alignment horizontal="center" vertical="center" wrapText="1"/>
    </xf>
    <xf numFmtId="0" fontId="10" fillId="8" borderId="11" xfId="3" applyFill="1" applyBorder="1" applyAlignment="1">
      <alignment horizontal="center" wrapText="1"/>
    </xf>
    <xf numFmtId="9" fontId="10" fillId="8" borderId="20" xfId="3" applyNumberFormat="1" applyFill="1" applyBorder="1" applyAlignment="1" applyProtection="1">
      <alignment horizontal="center" vertical="center" wrapText="1"/>
    </xf>
    <xf numFmtId="0" fontId="10" fillId="8" borderId="11" xfId="3" applyFill="1" applyBorder="1" applyAlignment="1">
      <alignment wrapText="1"/>
    </xf>
    <xf numFmtId="9" fontId="10" fillId="8" borderId="8" xfId="2" applyNumberFormat="1" applyFill="1" applyBorder="1" applyAlignment="1" applyProtection="1">
      <alignment horizontal="center" vertical="center" wrapText="1"/>
    </xf>
    <xf numFmtId="0" fontId="10" fillId="8" borderId="11" xfId="2" applyFill="1" applyBorder="1" applyAlignment="1">
      <alignment horizontal="center" vertical="center" wrapText="1"/>
    </xf>
    <xf numFmtId="9" fontId="0" fillId="8" borderId="19" xfId="1" applyFont="1" applyFill="1" applyBorder="1" applyAlignment="1" applyProtection="1">
      <alignment horizontal="center" vertical="center"/>
    </xf>
    <xf numFmtId="1" fontId="0" fillId="8" borderId="21" xfId="1" applyNumberFormat="1" applyFont="1" applyFill="1" applyBorder="1" applyAlignment="1" applyProtection="1">
      <alignment horizontal="center" vertical="center"/>
    </xf>
    <xf numFmtId="0" fontId="0" fillId="8" borderId="14" xfId="0" applyFill="1" applyBorder="1" applyAlignment="1">
      <alignment horizontal="center" vertical="center"/>
    </xf>
    <xf numFmtId="9" fontId="10" fillId="8" borderId="9" xfId="2" applyNumberFormat="1" applyFill="1" applyBorder="1" applyAlignment="1" applyProtection="1">
      <alignment horizontal="center" vertical="center" wrapText="1"/>
    </xf>
    <xf numFmtId="0" fontId="10" fillId="8" borderId="11" xfId="3" applyFill="1" applyBorder="1" applyAlignment="1">
      <alignment horizontal="center" vertical="center"/>
    </xf>
    <xf numFmtId="0" fontId="10" fillId="8" borderId="0" xfId="3" applyFill="1" applyAlignment="1">
      <alignment horizontal="center" vertical="center"/>
    </xf>
    <xf numFmtId="9" fontId="21" fillId="8" borderId="10" xfId="1" applyFont="1" applyFill="1" applyBorder="1" applyAlignment="1" applyProtection="1">
      <alignment horizontal="center" vertical="center" wrapText="1"/>
    </xf>
    <xf numFmtId="9" fontId="21" fillId="8" borderId="14" xfId="1" applyFont="1" applyFill="1" applyBorder="1" applyAlignment="1" applyProtection="1">
      <alignment horizontal="center" vertical="center"/>
    </xf>
    <xf numFmtId="9" fontId="0" fillId="8" borderId="1" xfId="1" applyFont="1" applyFill="1" applyBorder="1" applyAlignment="1" applyProtection="1">
      <alignment horizontal="center" vertical="center"/>
    </xf>
    <xf numFmtId="0" fontId="28" fillId="8" borderId="22" xfId="0" applyFont="1" applyFill="1" applyBorder="1" applyAlignment="1">
      <alignment horizontal="center" vertical="center" wrapText="1"/>
    </xf>
    <xf numFmtId="0" fontId="10" fillId="8" borderId="22" xfId="3" applyFill="1" applyBorder="1" applyAlignment="1">
      <alignment horizontal="center" vertical="center"/>
    </xf>
    <xf numFmtId="0" fontId="32" fillId="8" borderId="11" xfId="0" applyFont="1" applyFill="1" applyBorder="1" applyAlignment="1">
      <alignment horizontal="center" vertical="center" wrapText="1"/>
    </xf>
    <xf numFmtId="0" fontId="34" fillId="8" borderId="11" xfId="0" applyFont="1" applyFill="1" applyBorder="1" applyAlignment="1">
      <alignment horizontal="center" vertical="center" wrapText="1"/>
    </xf>
    <xf numFmtId="1" fontId="0" fillId="8" borderId="10" xfId="1" applyNumberFormat="1" applyFont="1" applyFill="1" applyBorder="1" applyAlignment="1" applyProtection="1">
      <alignment horizontal="center" vertical="center"/>
    </xf>
    <xf numFmtId="0" fontId="33" fillId="8" borderId="0" xfId="2" applyFont="1" applyFill="1" applyAlignment="1">
      <alignment horizontal="center" vertical="center"/>
    </xf>
    <xf numFmtId="0" fontId="37" fillId="0" borderId="0" xfId="0" applyFont="1" applyAlignment="1">
      <alignment wrapText="1"/>
    </xf>
    <xf numFmtId="0" fontId="36" fillId="8" borderId="11" xfId="0" applyFont="1" applyFill="1" applyBorder="1" applyAlignment="1">
      <alignment horizontal="center" vertical="center" wrapText="1"/>
    </xf>
    <xf numFmtId="0" fontId="35" fillId="8" borderId="11" xfId="0" applyFont="1" applyFill="1" applyBorder="1" applyAlignment="1">
      <alignment horizontal="center" vertical="center" wrapText="1"/>
    </xf>
    <xf numFmtId="0" fontId="28" fillId="8" borderId="10" xfId="0" applyFont="1" applyFill="1" applyBorder="1" applyAlignment="1">
      <alignment horizontal="center" vertical="center" wrapText="1"/>
    </xf>
    <xf numFmtId="9" fontId="10" fillId="8" borderId="12" xfId="2" applyNumberFormat="1" applyFill="1" applyBorder="1" applyAlignment="1" applyProtection="1">
      <alignment horizontal="center" vertical="center" wrapText="1"/>
    </xf>
    <xf numFmtId="0" fontId="5" fillId="5" borderId="11" xfId="0" applyFont="1" applyFill="1" applyBorder="1" applyAlignment="1">
      <alignment horizontal="center" vertical="center" wrapText="1"/>
    </xf>
    <xf numFmtId="0" fontId="5" fillId="5" borderId="11" xfId="0" applyFont="1" applyFill="1" applyBorder="1" applyAlignment="1" applyProtection="1">
      <alignment horizontal="center" vertical="center" wrapText="1"/>
      <protection locked="0"/>
    </xf>
    <xf numFmtId="0" fontId="0" fillId="8" borderId="11" xfId="0" applyFill="1" applyBorder="1" applyAlignment="1" applyProtection="1">
      <alignment horizontal="center" vertical="center" wrapText="1"/>
      <protection locked="0"/>
    </xf>
    <xf numFmtId="0" fontId="10" fillId="8" borderId="11" xfId="3" applyFill="1" applyBorder="1"/>
    <xf numFmtId="9" fontId="0" fillId="8" borderId="11" xfId="0" applyNumberFormat="1" applyFill="1" applyBorder="1" applyAlignment="1" applyProtection="1">
      <alignment horizontal="center" vertical="center" wrapText="1"/>
      <protection locked="0"/>
    </xf>
    <xf numFmtId="1" fontId="0" fillId="8" borderId="11" xfId="0" applyNumberFormat="1" applyFill="1" applyBorder="1" applyAlignment="1" applyProtection="1">
      <alignment horizontal="center" vertical="center" wrapText="1"/>
      <protection locked="0"/>
    </xf>
    <xf numFmtId="1" fontId="0" fillId="8" borderId="11" xfId="1" applyNumberFormat="1" applyFont="1" applyFill="1" applyBorder="1" applyAlignment="1" applyProtection="1">
      <alignment horizontal="center" vertical="center" wrapText="1"/>
    </xf>
    <xf numFmtId="1" fontId="0" fillId="8" borderId="11" xfId="1" applyNumberFormat="1" applyFont="1" applyFill="1" applyBorder="1" applyAlignment="1" applyProtection="1">
      <alignment horizontal="center" vertical="center"/>
    </xf>
    <xf numFmtId="0" fontId="0" fillId="8" borderId="11" xfId="0" applyFill="1" applyBorder="1" applyAlignment="1" applyProtection="1">
      <alignment wrapText="1"/>
      <protection locked="0"/>
    </xf>
    <xf numFmtId="0" fontId="5" fillId="5" borderId="15" xfId="0" applyFont="1" applyFill="1" applyBorder="1" applyAlignment="1">
      <alignment horizontal="center" vertical="center" wrapText="1"/>
    </xf>
    <xf numFmtId="0" fontId="0" fillId="8" borderId="14" xfId="0" applyFill="1" applyBorder="1" applyAlignment="1" applyProtection="1">
      <alignment horizontal="center" vertical="center" wrapText="1"/>
      <protection locked="0"/>
    </xf>
    <xf numFmtId="1" fontId="0" fillId="8" borderId="14" xfId="1" applyNumberFormat="1" applyFont="1" applyFill="1" applyBorder="1" applyAlignment="1" applyProtection="1">
      <alignment horizontal="center" vertical="center"/>
    </xf>
    <xf numFmtId="0" fontId="34" fillId="10" borderId="10" xfId="0" applyFont="1" applyFill="1" applyBorder="1" applyAlignment="1">
      <alignment horizontal="center" vertical="center" wrapText="1"/>
    </xf>
    <xf numFmtId="0" fontId="34" fillId="8" borderId="10" xfId="0" applyFont="1" applyFill="1" applyBorder="1" applyAlignment="1">
      <alignment horizontal="center" vertical="center" wrapText="1"/>
    </xf>
    <xf numFmtId="0" fontId="37" fillId="8" borderId="11" xfId="0" applyFont="1" applyFill="1" applyBorder="1" applyAlignment="1">
      <alignment horizontal="center" vertical="center" wrapText="1"/>
    </xf>
    <xf numFmtId="0" fontId="37" fillId="8" borderId="11" xfId="0" applyFont="1" applyFill="1" applyBorder="1" applyAlignment="1" applyProtection="1">
      <alignment horizontal="center" vertical="center" wrapText="1"/>
      <protection locked="0"/>
    </xf>
    <xf numFmtId="9" fontId="37" fillId="8" borderId="11" xfId="0" applyNumberFormat="1" applyFont="1" applyFill="1" applyBorder="1" applyAlignment="1">
      <alignment horizontal="center" vertical="center" wrapText="1"/>
    </xf>
    <xf numFmtId="9" fontId="37" fillId="8" borderId="11" xfId="0" applyNumberFormat="1" applyFont="1" applyFill="1" applyBorder="1" applyAlignment="1" applyProtection="1">
      <alignment horizontal="center" vertical="center" wrapText="1"/>
      <protection locked="0"/>
    </xf>
    <xf numFmtId="1" fontId="37" fillId="8" borderId="11" xfId="0" applyNumberFormat="1" applyFont="1" applyFill="1" applyBorder="1" applyAlignment="1" applyProtection="1">
      <alignment horizontal="center" vertical="center" wrapText="1"/>
      <protection locked="0"/>
    </xf>
    <xf numFmtId="0" fontId="38" fillId="8" borderId="11" xfId="0" applyFont="1" applyFill="1" applyBorder="1" applyAlignment="1">
      <alignment horizontal="center" vertical="center" wrapText="1"/>
    </xf>
    <xf numFmtId="1" fontId="37" fillId="8" borderId="11" xfId="0" applyNumberFormat="1" applyFont="1" applyFill="1" applyBorder="1" applyAlignment="1">
      <alignment horizontal="center" vertical="center" wrapText="1"/>
    </xf>
    <xf numFmtId="0" fontId="31" fillId="0" borderId="0" xfId="0" applyFont="1" applyAlignment="1">
      <alignment horizontal="right" vertical="center"/>
    </xf>
    <xf numFmtId="0" fontId="26" fillId="9" borderId="8" xfId="0" applyFont="1" applyFill="1" applyBorder="1" applyAlignment="1">
      <alignment horizontal="center" wrapText="1"/>
    </xf>
    <xf numFmtId="0" fontId="26" fillId="9" borderId="10" xfId="0" applyFont="1" applyFill="1" applyBorder="1" applyAlignment="1">
      <alignment horizontal="center" wrapText="1"/>
    </xf>
    <xf numFmtId="0" fontId="26" fillId="9" borderId="13" xfId="0" applyFont="1" applyFill="1" applyBorder="1" applyAlignment="1">
      <alignment horizontal="center" wrapText="1"/>
    </xf>
    <xf numFmtId="0" fontId="4" fillId="3" borderId="8" xfId="0" applyFont="1" applyFill="1" applyBorder="1" applyAlignment="1">
      <alignment horizontal="center" vertical="center" wrapText="1"/>
    </xf>
    <xf numFmtId="0" fontId="4" fillId="3" borderId="1" xfId="0" applyFont="1" applyFill="1" applyBorder="1" applyAlignment="1">
      <alignment horizontal="center" wrapText="1"/>
    </xf>
    <xf numFmtId="0" fontId="4" fillId="3" borderId="3" xfId="0" applyFont="1" applyFill="1" applyBorder="1" applyAlignment="1">
      <alignment horizontal="center" wrapText="1"/>
    </xf>
    <xf numFmtId="0" fontId="26" fillId="9" borderId="14" xfId="0" applyFont="1" applyFill="1" applyBorder="1" applyAlignment="1">
      <alignment horizontal="center" wrapText="1"/>
    </xf>
    <xf numFmtId="0" fontId="2" fillId="2" borderId="0" xfId="0" applyFont="1" applyFill="1" applyAlignment="1">
      <alignment horizontal="left" vertical="top" wrapText="1"/>
    </xf>
    <xf numFmtId="0" fontId="4" fillId="3" borderId="2" xfId="0" applyFont="1" applyFill="1" applyBorder="1" applyAlignment="1">
      <alignment horizontal="center" wrapText="1"/>
    </xf>
    <xf numFmtId="0" fontId="26" fillId="9" borderId="2" xfId="0" applyFont="1" applyFill="1" applyBorder="1" applyAlignment="1">
      <alignment horizontal="center" wrapText="1"/>
    </xf>
    <xf numFmtId="0" fontId="26" fillId="9" borderId="9" xfId="0" applyFont="1" applyFill="1" applyBorder="1" applyAlignment="1">
      <alignment horizontal="center" wrapText="1"/>
    </xf>
    <xf numFmtId="0" fontId="4" fillId="3" borderId="9" xfId="0" applyFont="1" applyFill="1" applyBorder="1" applyAlignment="1">
      <alignment horizontal="center" vertical="center" wrapText="1"/>
    </xf>
    <xf numFmtId="0" fontId="2" fillId="2" borderId="0" xfId="0" applyFont="1" applyFill="1" applyAlignment="1">
      <alignment horizontal="left" wrapText="1"/>
    </xf>
    <xf numFmtId="0" fontId="0" fillId="0" borderId="0" xfId="0" applyAlignment="1">
      <alignment horizontal="center"/>
    </xf>
    <xf numFmtId="0" fontId="0" fillId="0" borderId="15"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20" fillId="0" borderId="8" xfId="0" applyFont="1" applyBorder="1" applyAlignment="1">
      <alignment horizontal="center" vertical="center" wrapText="1"/>
    </xf>
    <xf numFmtId="0" fontId="37" fillId="8" borderId="19" xfId="0" applyFont="1" applyFill="1" applyBorder="1" applyAlignment="1" applyProtection="1">
      <alignment horizontal="center" vertical="center" wrapText="1"/>
      <protection locked="0"/>
    </xf>
    <xf numFmtId="1" fontId="37" fillId="8" borderId="19" xfId="0" applyNumberFormat="1" applyFont="1" applyFill="1" applyBorder="1" applyAlignment="1" applyProtection="1">
      <alignment horizontal="center" vertical="center" wrapText="1"/>
      <protection locked="0"/>
    </xf>
    <xf numFmtId="1" fontId="0" fillId="8" borderId="23" xfId="1" applyNumberFormat="1" applyFont="1" applyFill="1" applyBorder="1" applyAlignment="1" applyProtection="1">
      <alignment horizontal="center" vertical="center"/>
    </xf>
    <xf numFmtId="0" fontId="0" fillId="8" borderId="23" xfId="0" applyFill="1" applyBorder="1" applyAlignment="1" applyProtection="1">
      <alignment horizontal="center" vertical="center" wrapText="1"/>
      <protection locked="0"/>
    </xf>
    <xf numFmtId="0" fontId="36" fillId="8" borderId="22" xfId="0" applyFont="1" applyFill="1" applyBorder="1" applyAlignment="1">
      <alignment horizontal="center" vertical="center" wrapText="1"/>
    </xf>
    <xf numFmtId="0" fontId="10" fillId="8" borderId="22" xfId="3" applyFill="1" applyBorder="1"/>
  </cellXfs>
  <cellStyles count="4">
    <cellStyle name="Hipervínculo" xfId="2" builtinId="8"/>
    <cellStyle name="Hyperlink" xfId="3" xr:uid="{00000000-000B-0000-0000-000008000000}"/>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hyperlink" Target="#DIRECCION!A1"/><Relationship Id="rId7" Type="http://schemas.openxmlformats.org/officeDocument/2006/relationships/image" Target="../media/image2.svg"/><Relationship Id="rId2" Type="http://schemas.openxmlformats.org/officeDocument/2006/relationships/hyperlink" Target="#'SUBDIRECCION DSCD'!A1"/><Relationship Id="rId1" Type="http://schemas.openxmlformats.org/officeDocument/2006/relationships/hyperlink" Target="#'SUBDIRECCION JURIDICA'!A1"/><Relationship Id="rId6" Type="http://schemas.openxmlformats.org/officeDocument/2006/relationships/image" Target="../media/image1.png"/><Relationship Id="rId5" Type="http://schemas.openxmlformats.org/officeDocument/2006/relationships/hyperlink" Target="#'SUBDIRECCION SOLUCIONES Y SER'!A1"/><Relationship Id="rId4" Type="http://schemas.openxmlformats.org/officeDocument/2006/relationships/hyperlink" Target="#'SUBDIRECCION ADMIN FINANCIERA'!A1"/></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299084</xdr:colOff>
      <xdr:row>15</xdr:row>
      <xdr:rowOff>19050</xdr:rowOff>
    </xdr:from>
    <xdr:to>
      <xdr:col>6</xdr:col>
      <xdr:colOff>480060</xdr:colOff>
      <xdr:row>18</xdr:row>
      <xdr:rowOff>144780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598E70FA-1181-4E93-9C97-E9EBA5300C15}"/>
            </a:ext>
          </a:extLst>
        </xdr:cNvPr>
        <xdr:cNvSpPr/>
      </xdr:nvSpPr>
      <xdr:spPr>
        <a:xfrm>
          <a:off x="3347084" y="2847975"/>
          <a:ext cx="1704976" cy="697230"/>
        </a:xfrm>
        <a:prstGeom prst="roundRect">
          <a:avLst/>
        </a:prstGeom>
        <a:solidFill>
          <a:srgbClr val="E9A145"/>
        </a:solidFill>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ctr"/>
        <a:lstStyle/>
        <a:p>
          <a:pPr marL="0" indent="0" algn="ctr"/>
          <a:r>
            <a:rPr lang="es-CO" sz="1200" b="1">
              <a:solidFill>
                <a:srgbClr val="000000"/>
              </a:solidFill>
              <a:latin typeface="Verdana" panose="020B0604030504040204" pitchFamily="34" charset="0"/>
              <a:ea typeface="Verdana" panose="020B0604030504040204" pitchFamily="34" charset="0"/>
              <a:cs typeface="+mn-cs"/>
            </a:rPr>
            <a:t>SUBDIRECCION JURIDICA</a:t>
          </a:r>
        </a:p>
      </xdr:txBody>
    </xdr:sp>
    <xdr:clientData/>
  </xdr:twoCellAnchor>
  <xdr:twoCellAnchor>
    <xdr:from>
      <xdr:col>1</xdr:col>
      <xdr:colOff>441960</xdr:colOff>
      <xdr:row>9</xdr:row>
      <xdr:rowOff>51435</xdr:rowOff>
    </xdr:from>
    <xdr:to>
      <xdr:col>3</xdr:col>
      <xdr:colOff>746760</xdr:colOff>
      <xdr:row>12</xdr:row>
      <xdr:rowOff>177165</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4AE51371-946A-445E-9F2D-CAA904D38620}"/>
            </a:ext>
          </a:extLst>
        </xdr:cNvPr>
        <xdr:cNvSpPr/>
      </xdr:nvSpPr>
      <xdr:spPr>
        <a:xfrm>
          <a:off x="1203960" y="1737360"/>
          <a:ext cx="1828800" cy="697230"/>
        </a:xfrm>
        <a:prstGeom prst="roundRect">
          <a:avLst/>
        </a:prstGeom>
        <a:solidFill>
          <a:srgbClr val="E9A145"/>
        </a:solidFill>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ctr"/>
        <a:lstStyle/>
        <a:p>
          <a:pPr marL="0" indent="0" algn="ctr"/>
          <a:r>
            <a:rPr lang="en-US" sz="1200" b="1">
              <a:solidFill>
                <a:srgbClr val="000000"/>
              </a:solidFill>
              <a:latin typeface="Verdana" panose="020B0604030504040204" pitchFamily="34" charset="0"/>
              <a:ea typeface="Verdana" panose="020B0604030504040204" pitchFamily="34" charset="0"/>
              <a:cs typeface="+mn-cs"/>
            </a:rPr>
            <a:t>SUBDIRECCION DESARROLLO Y SCD</a:t>
          </a:r>
        </a:p>
      </xdr:txBody>
    </xdr:sp>
    <xdr:clientData/>
  </xdr:twoCellAnchor>
  <xdr:twoCellAnchor>
    <xdr:from>
      <xdr:col>3</xdr:col>
      <xdr:colOff>72390</xdr:colOff>
      <xdr:row>5</xdr:row>
      <xdr:rowOff>7620</xdr:rowOff>
    </xdr:from>
    <xdr:to>
      <xdr:col>5</xdr:col>
      <xdr:colOff>64770</xdr:colOff>
      <xdr:row>8</xdr:row>
      <xdr:rowOff>7620</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B806ED3A-E897-432B-B1A0-632A9EACD085}"/>
            </a:ext>
          </a:extLst>
        </xdr:cNvPr>
        <xdr:cNvSpPr/>
      </xdr:nvSpPr>
      <xdr:spPr>
        <a:xfrm>
          <a:off x="2358390" y="931545"/>
          <a:ext cx="1516380" cy="571500"/>
        </a:xfrm>
        <a:prstGeom prst="roundRect">
          <a:avLst/>
        </a:prstGeom>
        <a:solidFill>
          <a:srgbClr val="E9A145"/>
        </a:solidFill>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ctr"/>
        <a:lstStyle/>
        <a:p>
          <a:pPr algn="ctr"/>
          <a:r>
            <a:rPr lang="es-CO" sz="1200" b="1">
              <a:solidFill>
                <a:srgbClr val="000000"/>
              </a:solidFill>
              <a:latin typeface="Verdana" panose="020B0604030504040204" pitchFamily="34" charset="0"/>
              <a:ea typeface="Verdana" panose="020B0604030504040204" pitchFamily="34" charset="0"/>
            </a:rPr>
            <a:t>DIRECCION</a:t>
          </a:r>
          <a:endParaRPr lang="es-CO" sz="900" b="1">
            <a:solidFill>
              <a:srgbClr val="000000"/>
            </a:solidFill>
            <a:latin typeface="Verdana" panose="020B0604030504040204" pitchFamily="34" charset="0"/>
            <a:ea typeface="Verdana" panose="020B0604030504040204" pitchFamily="34" charset="0"/>
          </a:endParaRPr>
        </a:p>
      </xdr:txBody>
    </xdr:sp>
    <xdr:clientData/>
  </xdr:twoCellAnchor>
  <xdr:twoCellAnchor>
    <xdr:from>
      <xdr:col>1</xdr:col>
      <xdr:colOff>426720</xdr:colOff>
      <xdr:row>15</xdr:row>
      <xdr:rowOff>22860</xdr:rowOff>
    </xdr:from>
    <xdr:to>
      <xdr:col>3</xdr:col>
      <xdr:colOff>670560</xdr:colOff>
      <xdr:row>18</xdr:row>
      <xdr:rowOff>144780</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DB09F63F-7348-43FC-BAB0-DEB089BB5540}"/>
            </a:ext>
          </a:extLst>
        </xdr:cNvPr>
        <xdr:cNvSpPr/>
      </xdr:nvSpPr>
      <xdr:spPr>
        <a:xfrm>
          <a:off x="1188720" y="2851785"/>
          <a:ext cx="1767840" cy="693420"/>
        </a:xfrm>
        <a:prstGeom prst="roundRect">
          <a:avLst/>
        </a:prstGeom>
        <a:solidFill>
          <a:srgbClr val="E9A145"/>
        </a:solidFill>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ctr"/>
        <a:lstStyle/>
        <a:p>
          <a:pPr marL="0" indent="0" algn="ctr"/>
          <a:r>
            <a:rPr lang="es-CO" sz="1200" b="1">
              <a:solidFill>
                <a:srgbClr val="000000"/>
              </a:solidFill>
              <a:latin typeface="Verdana" panose="020B0604030504040204" pitchFamily="34" charset="0"/>
              <a:ea typeface="Verdana" panose="020B0604030504040204" pitchFamily="34" charset="0"/>
              <a:cs typeface="+mn-cs"/>
            </a:rPr>
            <a:t>SUBDIRECCION ADMINISTRATIVA Y FINANCIERA</a:t>
          </a:r>
        </a:p>
      </xdr:txBody>
    </xdr:sp>
    <xdr:clientData/>
  </xdr:twoCellAnchor>
  <xdr:twoCellAnchor>
    <xdr:from>
      <xdr:col>4</xdr:col>
      <xdr:colOff>304800</xdr:colOff>
      <xdr:row>9</xdr:row>
      <xdr:rowOff>38100</xdr:rowOff>
    </xdr:from>
    <xdr:to>
      <xdr:col>6</xdr:col>
      <xdr:colOff>624840</xdr:colOff>
      <xdr:row>12</xdr:row>
      <xdr:rowOff>175260</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98C0EF56-0482-4E07-8F67-86066C17313B}"/>
            </a:ext>
            <a:ext uri="{147F2762-F138-4A5C-976F-8EAC2B608ADB}">
              <a16:predDERef xmlns:a16="http://schemas.microsoft.com/office/drawing/2014/main" pred="{DB09F63F-7348-43FC-BAB0-DEB089BB5540}"/>
            </a:ext>
          </a:extLst>
        </xdr:cNvPr>
        <xdr:cNvSpPr/>
      </xdr:nvSpPr>
      <xdr:spPr>
        <a:xfrm>
          <a:off x="3352800" y="1724025"/>
          <a:ext cx="1844040" cy="708660"/>
        </a:xfrm>
        <a:prstGeom prst="roundRect">
          <a:avLst/>
        </a:prstGeom>
        <a:solidFill>
          <a:srgbClr val="E9A145"/>
        </a:solidFill>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ctr"/>
        <a:lstStyle/>
        <a:p>
          <a:pPr marL="0" indent="0" algn="ctr"/>
          <a:r>
            <a:rPr lang="en-US" sz="1200" b="1">
              <a:solidFill>
                <a:srgbClr val="000000"/>
              </a:solidFill>
              <a:latin typeface="Verdana" panose="020B0604030504040204" pitchFamily="34" charset="0"/>
              <a:ea typeface="Verdana" panose="020B0604030504040204" pitchFamily="34" charset="0"/>
            </a:rPr>
            <a:t>SUBDIRECCION SOLUCIONES Y SERVICIOS</a:t>
          </a:r>
        </a:p>
      </xdr:txBody>
    </xdr:sp>
    <xdr:clientData/>
  </xdr:twoCellAnchor>
  <xdr:twoCellAnchor editAs="oneCell">
    <xdr:from>
      <xdr:col>8</xdr:col>
      <xdr:colOff>409575</xdr:colOff>
      <xdr:row>3</xdr:row>
      <xdr:rowOff>28575</xdr:rowOff>
    </xdr:from>
    <xdr:to>
      <xdr:col>12</xdr:col>
      <xdr:colOff>619125</xdr:colOff>
      <xdr:row>18</xdr:row>
      <xdr:rowOff>76200</xdr:rowOff>
    </xdr:to>
    <xdr:pic>
      <xdr:nvPicPr>
        <xdr:cNvPr id="7" name="Gráfico 6">
          <a:extLst>
            <a:ext uri="{FF2B5EF4-FFF2-40B4-BE49-F238E27FC236}">
              <a16:creationId xmlns:a16="http://schemas.microsoft.com/office/drawing/2014/main" id="{AD562592-3E27-4B00-BDC9-4402F968251B}"/>
            </a:ext>
            <a:ext uri="{147F2762-F138-4A5C-976F-8EAC2B608ADB}">
              <a16:predDERef xmlns:a16="http://schemas.microsoft.com/office/drawing/2014/main" pred="{98C0EF56-0482-4E07-8F67-86066C17313B}"/>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743575" y="571500"/>
          <a:ext cx="2876550" cy="29051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69</xdr:col>
      <xdr:colOff>0</xdr:colOff>
      <xdr:row>0</xdr:row>
      <xdr:rowOff>0</xdr:rowOff>
    </xdr:from>
    <xdr:to>
      <xdr:col>69</xdr:col>
      <xdr:colOff>763623</xdr:colOff>
      <xdr:row>3</xdr:row>
      <xdr:rowOff>167640</xdr:rowOff>
    </xdr:to>
    <xdr:pic>
      <xdr:nvPicPr>
        <xdr:cNvPr id="4" name="Gráfico 3">
          <a:extLst>
            <a:ext uri="{FF2B5EF4-FFF2-40B4-BE49-F238E27FC236}">
              <a16:creationId xmlns:a16="http://schemas.microsoft.com/office/drawing/2014/main" id="{F41BA2F4-71ED-4F1A-81A4-BCA0DE922FC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37050345" y="0"/>
          <a:ext cx="782320" cy="7010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68</xdr:col>
      <xdr:colOff>3436620</xdr:colOff>
      <xdr:row>0</xdr:row>
      <xdr:rowOff>0</xdr:rowOff>
    </xdr:from>
    <xdr:to>
      <xdr:col>69</xdr:col>
      <xdr:colOff>765177</xdr:colOff>
      <xdr:row>3</xdr:row>
      <xdr:rowOff>171450</xdr:rowOff>
    </xdr:to>
    <xdr:pic>
      <xdr:nvPicPr>
        <xdr:cNvPr id="10" name="Gráfico 9">
          <a:extLst>
            <a:ext uri="{FF2B5EF4-FFF2-40B4-BE49-F238E27FC236}">
              <a16:creationId xmlns:a16="http://schemas.microsoft.com/office/drawing/2014/main" id="{B08F6FC5-CBD8-4D36-BA96-7324A34DB2C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34735770" y="0"/>
          <a:ext cx="786130" cy="7048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54</xdr:col>
      <xdr:colOff>847725</xdr:colOff>
      <xdr:row>0</xdr:row>
      <xdr:rowOff>114300</xdr:rowOff>
    </xdr:from>
    <xdr:to>
      <xdr:col>54</xdr:col>
      <xdr:colOff>1552575</xdr:colOff>
      <xdr:row>1</xdr:row>
      <xdr:rowOff>495300</xdr:rowOff>
    </xdr:to>
    <xdr:pic>
      <xdr:nvPicPr>
        <xdr:cNvPr id="9" name="Gráfico 8">
          <a:extLst>
            <a:ext uri="{FF2B5EF4-FFF2-40B4-BE49-F238E27FC236}">
              <a16:creationId xmlns:a16="http://schemas.microsoft.com/office/drawing/2014/main" id="{333F845A-86C4-477B-8B5F-F66385C534C5}"/>
            </a:ext>
            <a:ext uri="{147F2762-F138-4A5C-976F-8EAC2B608ADB}">
              <a16:predDERef xmlns:a16="http://schemas.microsoft.com/office/drawing/2014/main" pred="{00B12F9E-5131-4B39-9DEA-EAA9B99AE2F2}"/>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3016150" y="114300"/>
          <a:ext cx="704850" cy="5619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53</xdr:col>
      <xdr:colOff>2156460</xdr:colOff>
      <xdr:row>0</xdr:row>
      <xdr:rowOff>0</xdr:rowOff>
    </xdr:from>
    <xdr:to>
      <xdr:col>54</xdr:col>
      <xdr:colOff>547370</xdr:colOff>
      <xdr:row>3</xdr:row>
      <xdr:rowOff>129540</xdr:rowOff>
    </xdr:to>
    <xdr:pic>
      <xdr:nvPicPr>
        <xdr:cNvPr id="2" name="Gráfico 1">
          <a:extLst>
            <a:ext uri="{FF2B5EF4-FFF2-40B4-BE49-F238E27FC236}">
              <a16:creationId xmlns:a16="http://schemas.microsoft.com/office/drawing/2014/main" id="{432A0454-DF10-430A-9F8F-B8590C68B72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33976310" y="0"/>
          <a:ext cx="797560" cy="681990"/>
        </a:xfrm>
        <a:prstGeom prst="rect">
          <a:avLst/>
        </a:prstGeom>
      </xdr:spPr>
    </xdr:pic>
    <xdr:clientData/>
  </xdr:twoCellAnchor>
  <xdr:twoCellAnchor editAs="oneCell">
    <xdr:from>
      <xdr:col>53</xdr:col>
      <xdr:colOff>3436620</xdr:colOff>
      <xdr:row>0</xdr:row>
      <xdr:rowOff>0</xdr:rowOff>
    </xdr:from>
    <xdr:to>
      <xdr:col>54</xdr:col>
      <xdr:colOff>784225</xdr:colOff>
      <xdr:row>3</xdr:row>
      <xdr:rowOff>133350</xdr:rowOff>
    </xdr:to>
    <xdr:pic>
      <xdr:nvPicPr>
        <xdr:cNvPr id="3" name="Gráfico 2">
          <a:extLst>
            <a:ext uri="{FF2B5EF4-FFF2-40B4-BE49-F238E27FC236}">
              <a16:creationId xmlns:a16="http://schemas.microsoft.com/office/drawing/2014/main" id="{93247A63-5B19-455E-A972-DFE94A9F79F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37758370" y="0"/>
          <a:ext cx="782955" cy="685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68</xdr:col>
      <xdr:colOff>3436620</xdr:colOff>
      <xdr:row>0</xdr:row>
      <xdr:rowOff>0</xdr:rowOff>
    </xdr:from>
    <xdr:to>
      <xdr:col>69</xdr:col>
      <xdr:colOff>761364</xdr:colOff>
      <xdr:row>3</xdr:row>
      <xdr:rowOff>167640</xdr:rowOff>
    </xdr:to>
    <xdr:pic>
      <xdr:nvPicPr>
        <xdr:cNvPr id="3" name="Gráfico 2">
          <a:extLst>
            <a:ext uri="{FF2B5EF4-FFF2-40B4-BE49-F238E27FC236}">
              <a16:creationId xmlns:a16="http://schemas.microsoft.com/office/drawing/2014/main" id="{93902C6A-2027-4C0D-B961-B2454A4BE8A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35983545" y="0"/>
          <a:ext cx="782320" cy="701040"/>
        </a:xfrm>
        <a:prstGeom prst="rect">
          <a:avLst/>
        </a:prstGeom>
      </xdr:spPr>
    </xdr:pic>
    <xdr:clientData/>
  </xdr:twoCellAnchor>
  <xdr:twoCellAnchor editAs="oneCell">
    <xdr:from>
      <xdr:col>68</xdr:col>
      <xdr:colOff>3436620</xdr:colOff>
      <xdr:row>0</xdr:row>
      <xdr:rowOff>0</xdr:rowOff>
    </xdr:from>
    <xdr:to>
      <xdr:col>69</xdr:col>
      <xdr:colOff>780414</xdr:colOff>
      <xdr:row>3</xdr:row>
      <xdr:rowOff>158115</xdr:rowOff>
    </xdr:to>
    <xdr:pic>
      <xdr:nvPicPr>
        <xdr:cNvPr id="5" name="Gráfico 4">
          <a:extLst>
            <a:ext uri="{FF2B5EF4-FFF2-40B4-BE49-F238E27FC236}">
              <a16:creationId xmlns:a16="http://schemas.microsoft.com/office/drawing/2014/main" id="{B42ECBD6-BC8F-4227-9446-3140E697014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35983545" y="0"/>
          <a:ext cx="782320" cy="70104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365and.sharepoint.com/:f:/r/sites/PL-PLANEACION/Documentos%20compartidos/Planeaci%C3%B3n/2026/PAI%20MIPG/Soportes/SJ/Fila%209?csf=1&amp;web=1&amp;e=PmopwZ" TargetMode="External"/><Relationship Id="rId2" Type="http://schemas.openxmlformats.org/officeDocument/2006/relationships/hyperlink" Target="https://365and.sharepoint.com/:x:/r/sites/PL-PLANEACION/Documentos%20compartidos/Planeaci%C3%B3n/2026/PAI%20MIPG/Soportes/SJ/Fila%208/MATRIZ%20PQRSD%202026.xlsx?d=w7cdf1c40df404a4493f8f3f8efeb4aec&amp;csf=1&amp;web=1&amp;e=EdYQrr" TargetMode="External"/><Relationship Id="rId1" Type="http://schemas.openxmlformats.org/officeDocument/2006/relationships/hyperlink" Target="https://365and.sharepoint.com/:b:/r/sites/IntranetAND/Gestion%20Contractual/06%20MANUALES%20Y%20GU%C3%8DAS/CT.MN.01%20MANUAL%20DE%20CONTRATACIO%CC%81N%20V4.pdf?csf=1&amp;web=1&amp;e=F37nYC" TargetMode="External"/><Relationship Id="rId5" Type="http://schemas.openxmlformats.org/officeDocument/2006/relationships/drawing" Target="../drawings/drawing2.xm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s://365and.sharepoint.com/:f:/r/sites/PL-PLANEACION/Documentos%20compartidos/Planeaci%C3%B3n/2026/Instrumentos%20de%20planeaci%C3%B3n%20(formulaci%C3%B3n%20y%20seguimiento)/Plan%20de%20Acci%C3%B3n%20Institucional%20-%20PAI%20MIPG/Seguimiento/Trimestre%20I/Soportes/SDSCD/Fila%208?csf=1&amp;web=1&amp;e=dvtVHn" TargetMode="External"/><Relationship Id="rId7" Type="http://schemas.openxmlformats.org/officeDocument/2006/relationships/hyperlink" Target="https://365and.sharepoint.com/:f:/r/sites/PL-PLANEACION/Documentos%20compartidos/Planeaci%C3%B3n/2026/Instrumentos%20de%20planeaci%C3%B3n%20(formulaci%C3%B3n%20y%20seguimiento)/Plan%20de%20Acci%C3%B3n%20Institucional%20-%20PAI%20MIPG/Seguimiento/Trimestre%20I/Soportes/SDSCD/Fila%2010?csf=1&amp;web=1&amp;e=MBrMxc" TargetMode="External"/><Relationship Id="rId2" Type="http://schemas.openxmlformats.org/officeDocument/2006/relationships/hyperlink" Target="https://365and.sharepoint.com/:f:/r/sites/PL-PLANEACION/Documentos%20compartidos/Planeaci%C3%B3n/2026/Instrumentos%20de%20planeaci%C3%B3n%20(formulaci%C3%B3n%20y%20seguimiento)/Plan%20de%20Acci%C3%B3n%20Institucional%20-%20PAI%20MIPG/Seguimiento/Trimestre%20I/Soportes/SDSCD/Fila%207?csf=1&amp;web=1&amp;e=miaPvx" TargetMode="External"/><Relationship Id="rId1" Type="http://schemas.openxmlformats.org/officeDocument/2006/relationships/hyperlink" Target="https://365and.sharepoint.com/:f:/r/sites/PL-PLANEACION/Documentos%20compartidos/Planeaci%C3%B3n/2026/Instrumentos%20de%20planeaci%C3%B3n%20(formulaci%C3%B3n%20y%20seguimiento)/Plan%20de%20Acci%C3%B3n%20Institucional%20-%20PAI%20MIPG/Seguimiento/Trimestre%20I/Soportes/SDSCD/Fila%206?csf=1&amp;web=1&amp;e=wAsZwU" TargetMode="External"/><Relationship Id="rId6" Type="http://schemas.openxmlformats.org/officeDocument/2006/relationships/hyperlink" Target="https://365and.sharepoint.com/:f:/r/sites/PL-PLANEACION/Documentos%20compartidos/Planeaci%C3%B3n/2026/Instrumentos%20de%20planeaci%C3%B3n%20(formulaci%C3%B3n%20y%20seguimiento)/Plan%20de%20Acci%C3%B3n%20Institucional%20-%20PAI%20MIPG/Seguimiento/Trimestre%20I/Soportes/SDSCD/Fila%209?csf=1&amp;web=1&amp;e=ufQBvH" TargetMode="External"/><Relationship Id="rId5" Type="http://schemas.openxmlformats.org/officeDocument/2006/relationships/hyperlink" Target="https://365and.sharepoint.com/:f:/r/sites/PL-PLANEACION/Documentos%20compartidos/Planeaci%C3%B3n/2026/Instrumentos%20de%20planeaci%C3%B3n%20(formulaci%C3%B3n%20y%20seguimiento)/Plan%20de%20Acci%C3%B3n%20Institucional%20-%20PAI%20MIPG/Seguimiento/Trimestre%20I/Soportes/SDSCD/Fila%2011?csf=1&amp;web=1&amp;e=lVi0Dv" TargetMode="External"/><Relationship Id="rId4" Type="http://schemas.openxmlformats.org/officeDocument/2006/relationships/hyperlink" Target="https://365and.sharepoint.com/:f:/r/sites/PL-PLANEACION/Documentos%20compartidos/Planeaci%C3%B3n/2026/Instrumentos%20de%20planeaci%C3%B3n%20(formulaci%C3%B3n%20y%20seguimiento)/Plan%20de%20Acci%C3%B3n%20Institucional%20-%20PAI%20MIPG/Seguimiento/Trimestre%20I/Soportes/SDSCD/Fila%2012?csf=1&amp;web=1&amp;e=uKft28" TargetMode="External"/><Relationship Id="rId9"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8" Type="http://schemas.openxmlformats.org/officeDocument/2006/relationships/hyperlink" Target="../../../../../../:f:/r/sites/PL-PLANEACION/Documentos%20compartidos/Planeaci%C3%B3n/2026/PAI%20MIPG/Soportes/Direcci%C3%B3n/Fila%206?csf=1&amp;web=1&amp;e=PxKv42" TargetMode="External"/><Relationship Id="rId13" Type="http://schemas.openxmlformats.org/officeDocument/2006/relationships/hyperlink" Target="../../../../../../:f:/r/sites/PL-PLANEACION/Documentos%20compartidos/Planeaci%C3%B3n/2026/PAI%20MIPG/Soportes/Direcci%C3%B3n/Fila%2014?csf=1&amp;web=1&amp;e=k2POok" TargetMode="External"/><Relationship Id="rId18" Type="http://schemas.openxmlformats.org/officeDocument/2006/relationships/drawing" Target="../drawings/drawing4.xml"/><Relationship Id="rId3" Type="http://schemas.openxmlformats.org/officeDocument/2006/relationships/hyperlink" Target="https://365and-my.sharepoint.com/:f:/r/personal/comunicaciones_and_gov_co/Documents/COMUNICACIONES%20AND%202026/PLAN%20DE%20ACCI%C3%93N%20DE%20COMUNICACIONES%20AND%202026?csf=1&amp;web=1&amp;e=H2Sv26" TargetMode="External"/><Relationship Id="rId7" Type="http://schemas.openxmlformats.org/officeDocument/2006/relationships/hyperlink" Target="https://and.gov.co/sites/default/files/2026-03/informe-software-legal-vigencia-2025.pdf" TargetMode="External"/><Relationship Id="rId12" Type="http://schemas.openxmlformats.org/officeDocument/2006/relationships/hyperlink" Target="../../../../../../:f:/r/sites/PL-PLANEACION/Documentos%20compartidos/Planeaci%C3%B3n/2026/PAI%20MIPG/Soportes/Direcci%C3%B3n/Fila%2015?csf=1&amp;web=1&amp;e=ZewCka" TargetMode="External"/><Relationship Id="rId17" Type="http://schemas.openxmlformats.org/officeDocument/2006/relationships/printerSettings" Target="../printerSettings/printerSettings3.bin"/><Relationship Id="rId2" Type="http://schemas.openxmlformats.org/officeDocument/2006/relationships/hyperlink" Target="https://365and-my.sharepoint.com/:f:/r/personal/comunicaciones_and_gov_co/Documents/COMUNICACIONES%20AND%202026?csf=1&amp;web=1&amp;e=wRR23P" TargetMode="External"/><Relationship Id="rId16" Type="http://schemas.openxmlformats.org/officeDocument/2006/relationships/hyperlink" Target="https://365and.sharepoint.com/:f:/r/sites/PL-PLANEACION/Documentos%20compartidos/Planeaci%C3%B3n/2026/PAI%20MIPG/Soportes/Direcci%C3%B3n/Fila%2017?csf=1&amp;web=1&amp;e=hiwuHG" TargetMode="External"/><Relationship Id="rId1" Type="http://schemas.openxmlformats.org/officeDocument/2006/relationships/hyperlink" Target="../../../Forms/AllItems.aspx?id=%2Fsites%2FPL%2DPLANEACION%2FDocumentos%20compartidos%2FPlaneaci%C3%B3n%2F2026%2FInstrumentos%20de%20planeaci%C3%B3n%20%28formulaci%C3%B3n%20y%20seguimiento%29&amp;viewid=a81f5759%2D5024%2D41dc%2Db9b3%2De0649d74a9c1" TargetMode="External"/><Relationship Id="rId6" Type="http://schemas.openxmlformats.org/officeDocument/2006/relationships/hyperlink" Target="../../../Forms/AllItems.aspx?id=%2Fsites%2FPL%2DPLANEACION%2FDocumentos%20compartidos%2FPlaneaci&#243;n%2F2026%2FPAI%20MIPG%2FSoportes%2FDirecci&#243;n&amp;viewid=a81f5759%2D5024%2D41dc%2Db9b3%2De0649d74a9c1&amp;p=true&amp;ct=1774396387241&amp;or=OWA%2DNT%2DMail&amp;cid=e4fc5ed9%2D4a10%2D820c%2D8461%2D1ee7eee846e3" TargetMode="External"/><Relationship Id="rId11" Type="http://schemas.openxmlformats.org/officeDocument/2006/relationships/hyperlink" Target="../../../../../../:f:/r/sites/PL-PLANEACION/Documentos%20compartidos/Planeaci%C3%B3n/2026/PAI%20MIPG/Soportes/Direcci%C3%B3n/Fila%208?csf=1&amp;web=1&amp;e=AgTaE9" TargetMode="External"/><Relationship Id="rId5" Type="http://schemas.openxmlformats.org/officeDocument/2006/relationships/hyperlink" Target="../../../Forms/AllItems.aspx?id=%2Fsites%2FPL%2DPLANEACION%2FDocumentos%20compartidos%2FPlaneaci&#243;n%2F2026%2FPAI%20MIPG%2FSoportes%2FDirecci&#243;n&amp;viewid=a81f5759%2D5024%2D41dc%2Db9b3%2De0649d74a9c1&amp;p=true&amp;ct=1774396387241&amp;or=OWA%2DNT%2DMail&amp;cid=e4fc5ed9%2D4a10%2D820c%2D8461%2D1ee7eee846e3" TargetMode="External"/><Relationship Id="rId15" Type="http://schemas.openxmlformats.org/officeDocument/2006/relationships/hyperlink" Target="https://365and.sharepoint.com/:f:/r/sites/PL-PLANEACION/Documentos%20compartidos/Planeaci%C3%B3n/2026/PAI%20MIPG/Soportes/Direcci%C3%B3n/Fila%2013?csf=1&amp;web=1&amp;e=HVHBq8" TargetMode="External"/><Relationship Id="rId10" Type="http://schemas.openxmlformats.org/officeDocument/2006/relationships/hyperlink" Target="../../../../../../:f:/r/sites/PL-PLANEACION/Documentos%20compartidos/Planeaci%C3%B3n/2026/PAI%20MIPG/Soportes/Direcci%C3%B3n/Fila%207?csf=1&amp;web=1&amp;e=Sezy60" TargetMode="External"/><Relationship Id="rId4" Type="http://schemas.openxmlformats.org/officeDocument/2006/relationships/hyperlink" Target="../../../Forms/AllItems.aspx?id=%2Fsites%2FPL%2DPLANEACION%2FDocumentos%20compartidos%2FPlaneaci&#243;n%2F2026%2FPAI%20MIPG%2FSoportes%2FDirecci&#243;n&amp;viewid=a81f5759%2D5024%2D41dc%2Db9b3%2De0649d74a9c1&amp;p=true&amp;ct=1774396387241&amp;or=OWA%2DNT%2DMail&amp;cid=e4fc5ed9%2D4a10%2D820c%2D8461%2D1ee7eee846e3" TargetMode="External"/><Relationship Id="rId9" Type="http://schemas.openxmlformats.org/officeDocument/2006/relationships/hyperlink" Target="../../../../../../:f:/r/sites/PL-PLANEACION/Documentos%20compartidos/Planeaci%C3%B3n/2026/PAI%20MIPG/Soportes/Direcci%C3%B3n/Fila%209?csf=1&amp;web=1&amp;e=KdpGw7" TargetMode="External"/><Relationship Id="rId14" Type="http://schemas.openxmlformats.org/officeDocument/2006/relationships/hyperlink" Target="https://365and.sharepoint.com/:f:/r/sites/PL-PLANEACION/Documentos%20compartidos/Planeaci%C3%B3n/2026/PAI%20MIPG/Soportes/Direcci%C3%B3n/Fila%2011?csf=1&amp;web=1&amp;e=fNmfIr" TargetMode="External"/></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s://365and-my.sharepoint.com/:f:/r/personal/talentohumano_and_gov_co/Documents/TALENTO%20HUMANO%20Y%20SST%202026/ACTIVIDADES%20DE%20BIENESTAR/MARZO?csf=1&amp;web=1&amp;e=3NdQwh" TargetMode="External"/><Relationship Id="rId7" Type="http://schemas.openxmlformats.org/officeDocument/2006/relationships/hyperlink" Target="https://365and.sharepoint.com/:f:/r/sites/PL-PLANEACION/Documentos%20compartidos/Planeaci%C3%B3n/2026/PAI%20MIPG/Soportes/SAF/Fila%2011?csf=1&amp;web=1&amp;e=PUYJcJ" TargetMode="External"/><Relationship Id="rId2" Type="http://schemas.openxmlformats.org/officeDocument/2006/relationships/hyperlink" Target="https://365and-my.sharepoint.com/:f:/r/personal/talentohumano_and_gov_co/Documents/TALENTO%20HUMANO%20Y%20SST%202026/VINCULACIONES%20PLANTA%202026?csf=1&amp;web=1&amp;e=S4KOQd" TargetMode="External"/><Relationship Id="rId1" Type="http://schemas.openxmlformats.org/officeDocument/2006/relationships/hyperlink" Target="https://365and-my.sharepoint.com/:x:/r/personal/talentohumano_and_gov_co/Documents/TALENTO%20HUMANO%20Y%20SST%202026/INDUCCIONES%20Y%20CAPACITACIONES%20%202026/FEBRERO/1.1Induccio%CC%81n%20y%20Re%20induccio%CC%81n%20Institucional%20AND%202026%20-%20Informe%20de%20asistencia%202-24-26%20(4).xlsx?d=w1d643179c1fd40bfb649a4115d238eb2&amp;csf=1&amp;web=1&amp;e=bK9V3t" TargetMode="External"/><Relationship Id="rId6" Type="http://schemas.openxmlformats.org/officeDocument/2006/relationships/hyperlink" Target="https://365and.sharepoint.com/:f:/r/sites/PL-PLANEACION/Documentos%20compartidos/Planeaci%C3%B3n/2026/PAI%20MIPG/Soportes/SAF/Fila%206?csf=1&amp;web=1&amp;e=WbDfUX" TargetMode="External"/><Relationship Id="rId5" Type="http://schemas.openxmlformats.org/officeDocument/2006/relationships/hyperlink" Target="https://365and-my.sharepoint.com/:f:/r/personal/talentohumano_and_gov_co/Documents/TALENTO%20HUMANO%20Y%20SST%202026/ACTIVIDADES%20DE%20BIENESTAR?csf=1&amp;web=1&amp;e=ytdBVF" TargetMode="External"/><Relationship Id="rId4" Type="http://schemas.openxmlformats.org/officeDocument/2006/relationships/hyperlink" Target="../../../../../../:f:/r/sites/PL-PLANEACION/Documentos%20compartidos/Planeaci%C3%B3n/2026/PAI%20MIPG/Soportes/SAF/Fila%2010?csf=1&amp;web=1&amp;e=RDJXXn" TargetMode="External"/><Relationship Id="rId9"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hyperlink" Target="https://365and.sharepoint.com/:x:/r/sites/PL-PLANEACION/_layouts/15/Doc.aspx?sourcedoc=%7B8D151567-016B-4E22-9A5A-F40307B5F9D5%7D&amp;file=Reporte%20al%20Plan%20de%20Accio%CC%81n%20Modelo%20de%20Negocio%20AND%20-%20I%20trimestre%202026.xlsx&amp;action=default&amp;mobileredirect=true" TargetMode="External"/><Relationship Id="rId2" Type="http://schemas.openxmlformats.org/officeDocument/2006/relationships/hyperlink" Target="../../../../../../:f:/r/sites/PL-PLANEACION/Documentos%20compartidos/Planeaci%C3%B3n/2026/PAI%20MIPG/Soportes/SSS/Fila%206?csf=1&amp;web=1&amp;e=uN3e70" TargetMode="External"/><Relationship Id="rId1" Type="http://schemas.openxmlformats.org/officeDocument/2006/relationships/hyperlink" Target="../../../../../../:f:/r/sites/PL-PLANEACION/Documentos%20compartidos/Planeaci%C3%B3n/2026/PAI%20MIPG/Soportes/SSS/Fila%206?csf=1&amp;web=1&amp;e=uN3e70" TargetMode="External"/><Relationship Id="rId4"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A6F30-1A8A-4E5D-97EF-F5BE562557A5}">
  <dimension ref="A1:I3"/>
  <sheetViews>
    <sheetView workbookViewId="0">
      <selection sqref="A1:I3"/>
    </sheetView>
  </sheetViews>
  <sheetFormatPr defaultColWidth="10" defaultRowHeight="15" customHeight="1"/>
  <sheetData>
    <row r="1" spans="1:9">
      <c r="A1" s="240" t="s">
        <v>0</v>
      </c>
      <c r="B1" s="240"/>
      <c r="C1" s="240"/>
      <c r="D1" s="240"/>
      <c r="E1" s="240"/>
      <c r="F1" s="240"/>
      <c r="G1" s="240"/>
      <c r="H1" s="240"/>
      <c r="I1" s="240"/>
    </row>
    <row r="2" spans="1:9">
      <c r="A2" s="240"/>
      <c r="B2" s="240"/>
      <c r="C2" s="240"/>
      <c r="D2" s="240"/>
      <c r="E2" s="240"/>
      <c r="F2" s="240"/>
      <c r="G2" s="240"/>
      <c r="H2" s="240"/>
      <c r="I2" s="240"/>
    </row>
    <row r="3" spans="1:9">
      <c r="A3" s="240"/>
      <c r="B3" s="240"/>
      <c r="C3" s="240"/>
      <c r="D3" s="240"/>
      <c r="E3" s="240"/>
      <c r="F3" s="240"/>
      <c r="G3" s="240"/>
      <c r="H3" s="240"/>
      <c r="I3" s="240"/>
    </row>
  </sheetData>
  <mergeCells count="1">
    <mergeCell ref="A1:I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3B79D-220A-4FF4-8D79-18F0B57AF7D8}">
  <sheetPr>
    <tabColor rgb="FF00B0F0"/>
  </sheetPr>
  <dimension ref="A1:BR13"/>
  <sheetViews>
    <sheetView topLeftCell="AM1" zoomScale="70" zoomScaleNormal="70" workbookViewId="0">
      <selection activeCell="AM8" sqref="AM8"/>
    </sheetView>
  </sheetViews>
  <sheetFormatPr defaultColWidth="10" defaultRowHeight="14.45"/>
  <cols>
    <col min="1" max="1" width="20.140625" customWidth="1"/>
    <col min="2" max="2" width="18.5703125" customWidth="1"/>
    <col min="3" max="3" width="29.85546875" customWidth="1"/>
    <col min="4" max="4" width="15.28515625" customWidth="1"/>
    <col min="5" max="5" width="11.140625" customWidth="1"/>
    <col min="6" max="6" width="31.5703125" customWidth="1"/>
    <col min="7" max="7" width="20.140625" customWidth="1"/>
    <col min="8" max="8" width="22.28515625" customWidth="1"/>
    <col min="9" max="10" width="10.28515625" customWidth="1"/>
    <col min="11" max="11" width="9.42578125" customWidth="1"/>
    <col min="12" max="12" width="7.28515625" customWidth="1"/>
    <col min="13" max="13" width="8" customWidth="1"/>
    <col min="14" max="14" width="8.5703125" customWidth="1"/>
    <col min="15" max="15" width="14.85546875" customWidth="1"/>
    <col min="16" max="16" width="10.42578125" hidden="1" customWidth="1"/>
    <col min="17" max="18" width="10" hidden="1" customWidth="1"/>
    <col min="19" max="19" width="13" hidden="1" customWidth="1"/>
    <col min="20" max="20" width="12.5703125" hidden="1" customWidth="1"/>
    <col min="21" max="23" width="10" hidden="1" customWidth="1"/>
    <col min="24" max="24" width="12.85546875" hidden="1" customWidth="1"/>
    <col min="25" max="25" width="12.42578125" hidden="1" customWidth="1"/>
    <col min="26" max="27" width="10" hidden="1" customWidth="1"/>
    <col min="28" max="28" width="11.7109375" hidden="1" customWidth="1"/>
    <col min="29" max="29" width="13.85546875" hidden="1" customWidth="1"/>
    <col min="30" max="30" width="12.42578125" hidden="1" customWidth="1"/>
    <col min="32" max="32" width="11.140625" customWidth="1"/>
    <col min="33" max="33" width="10.42578125" customWidth="1"/>
    <col min="34" max="34" width="26.7109375" customWidth="1"/>
    <col min="35" max="35" width="26.85546875" customWidth="1"/>
    <col min="36" max="36" width="22.28515625" customWidth="1"/>
    <col min="37" max="37" width="14" customWidth="1"/>
    <col min="38" max="38" width="13.28515625" customWidth="1"/>
    <col min="39" max="39" width="49.5703125" customWidth="1"/>
    <col min="40" max="40" width="29.28515625" customWidth="1"/>
    <col min="41" max="67" width="13.28515625" customWidth="1"/>
    <col min="68" max="68" width="13.7109375" customWidth="1"/>
    <col min="69" max="69" width="11.7109375" customWidth="1"/>
    <col min="70" max="70" width="27.85546875" customWidth="1"/>
  </cols>
  <sheetData>
    <row r="1" spans="1:70" ht="14.45" customHeight="1">
      <c r="A1" s="248" t="s">
        <v>1</v>
      </c>
      <c r="B1" s="248"/>
      <c r="C1" s="248"/>
    </row>
    <row r="2" spans="1:70">
      <c r="A2" s="248"/>
      <c r="B2" s="248"/>
      <c r="C2" s="248"/>
    </row>
    <row r="3" spans="1:70">
      <c r="A3" s="248"/>
      <c r="B3" s="248"/>
      <c r="C3" s="248"/>
    </row>
    <row r="4" spans="1:70" ht="15" customHeight="1">
      <c r="B4" s="1"/>
      <c r="C4" s="1"/>
      <c r="D4" s="1"/>
      <c r="E4" s="2"/>
      <c r="F4" s="2"/>
      <c r="G4" s="3"/>
      <c r="H4" s="4"/>
      <c r="I4" s="2"/>
      <c r="J4" s="2"/>
      <c r="K4" s="2"/>
      <c r="L4" s="2"/>
      <c r="M4" s="2"/>
      <c r="N4" s="2"/>
      <c r="O4" s="2"/>
      <c r="P4" s="245" t="s">
        <v>2</v>
      </c>
      <c r="Q4" s="249"/>
      <c r="R4" s="246"/>
      <c r="S4" s="245" t="s">
        <v>3</v>
      </c>
      <c r="T4" s="246"/>
      <c r="U4" s="245" t="s">
        <v>2</v>
      </c>
      <c r="V4" s="249"/>
      <c r="W4" s="246"/>
      <c r="X4" s="245" t="s">
        <v>3</v>
      </c>
      <c r="Y4" s="246"/>
      <c r="Z4" s="245" t="s">
        <v>2</v>
      </c>
      <c r="AA4" s="249"/>
      <c r="AB4" s="246"/>
      <c r="AC4" s="245" t="s">
        <v>3</v>
      </c>
      <c r="AD4" s="246"/>
      <c r="AE4" s="244" t="s">
        <v>2</v>
      </c>
      <c r="AF4" s="244"/>
      <c r="AG4" s="244"/>
      <c r="AH4" s="242" t="s">
        <v>3</v>
      </c>
      <c r="AI4" s="243"/>
      <c r="AJ4" s="243"/>
      <c r="AK4" s="243"/>
      <c r="AL4" s="243"/>
      <c r="AM4" s="243"/>
      <c r="AN4" s="247"/>
      <c r="AO4" s="244" t="s">
        <v>2</v>
      </c>
      <c r="AP4" s="244"/>
      <c r="AQ4" s="244"/>
      <c r="AR4" s="241" t="s">
        <v>3</v>
      </c>
      <c r="AS4" s="241"/>
      <c r="AT4" s="241"/>
      <c r="AU4" s="241"/>
      <c r="AV4" s="241"/>
      <c r="AW4" s="241"/>
      <c r="AX4" s="244" t="s">
        <v>2</v>
      </c>
      <c r="AY4" s="244"/>
      <c r="AZ4" s="244"/>
      <c r="BA4" s="241" t="s">
        <v>3</v>
      </c>
      <c r="BB4" s="241"/>
      <c r="BC4" s="241"/>
      <c r="BD4" s="241"/>
      <c r="BE4" s="241"/>
      <c r="BF4" s="241"/>
      <c r="BG4" s="244" t="s">
        <v>2</v>
      </c>
      <c r="BH4" s="244"/>
      <c r="BI4" s="244"/>
      <c r="BJ4" s="241" t="s">
        <v>3</v>
      </c>
      <c r="BK4" s="241"/>
      <c r="BL4" s="241"/>
      <c r="BM4" s="241"/>
      <c r="BN4" s="241"/>
      <c r="BO4" s="241"/>
      <c r="BP4" s="72"/>
      <c r="BQ4" s="5"/>
    </row>
    <row r="5" spans="1:70" ht="15" customHeight="1" thickBot="1">
      <c r="B5" s="1"/>
      <c r="C5" s="1"/>
      <c r="D5" s="1"/>
      <c r="E5" s="2"/>
      <c r="F5" s="2"/>
      <c r="G5" s="3"/>
      <c r="H5" s="4"/>
      <c r="I5" s="2"/>
      <c r="J5" s="2"/>
      <c r="K5" s="2"/>
      <c r="L5" s="2"/>
      <c r="M5" s="2"/>
      <c r="N5" s="2"/>
      <c r="O5" s="2"/>
      <c r="P5" s="50"/>
      <c r="Q5" s="23"/>
      <c r="R5" s="71"/>
      <c r="S5" s="50"/>
      <c r="T5" s="71"/>
      <c r="U5" s="50"/>
      <c r="V5" s="23"/>
      <c r="W5" s="71"/>
      <c r="X5" s="50"/>
      <c r="Y5" s="71"/>
      <c r="Z5" s="50"/>
      <c r="AA5" s="23"/>
      <c r="AB5" s="71"/>
      <c r="AC5" s="50"/>
      <c r="AD5" s="71"/>
      <c r="AE5" s="244"/>
      <c r="AF5" s="244"/>
      <c r="AG5" s="244"/>
      <c r="AH5" s="242" t="s">
        <v>4</v>
      </c>
      <c r="AI5" s="243"/>
      <c r="AJ5" s="243"/>
      <c r="AK5" s="241" t="s">
        <v>5</v>
      </c>
      <c r="AL5" s="241"/>
      <c r="AM5" s="241"/>
      <c r="AN5" s="241"/>
      <c r="AO5" s="244"/>
      <c r="AP5" s="244"/>
      <c r="AQ5" s="244"/>
      <c r="AR5" s="241" t="s">
        <v>4</v>
      </c>
      <c r="AS5" s="241"/>
      <c r="AT5" s="241"/>
      <c r="AU5" s="241" t="s">
        <v>5</v>
      </c>
      <c r="AV5" s="241"/>
      <c r="AW5" s="241"/>
      <c r="AX5" s="244"/>
      <c r="AY5" s="244"/>
      <c r="AZ5" s="244"/>
      <c r="BA5" s="241" t="s">
        <v>4</v>
      </c>
      <c r="BB5" s="241"/>
      <c r="BC5" s="241"/>
      <c r="BD5" s="241" t="s">
        <v>5</v>
      </c>
      <c r="BE5" s="241"/>
      <c r="BF5" s="241"/>
      <c r="BG5" s="244"/>
      <c r="BH5" s="244"/>
      <c r="BI5" s="244"/>
      <c r="BJ5" s="241" t="s">
        <v>4</v>
      </c>
      <c r="BK5" s="241"/>
      <c r="BL5" s="241"/>
      <c r="BM5" s="241" t="s">
        <v>5</v>
      </c>
      <c r="BN5" s="241"/>
      <c r="BO5" s="241"/>
      <c r="BP5" s="72"/>
      <c r="BQ5" s="5"/>
    </row>
    <row r="6" spans="1:70" ht="37.5">
      <c r="A6" s="22" t="s">
        <v>6</v>
      </c>
      <c r="B6" s="6" t="s">
        <v>7</v>
      </c>
      <c r="C6" s="6" t="s">
        <v>8</v>
      </c>
      <c r="D6" s="6" t="s">
        <v>9</v>
      </c>
      <c r="E6" s="7" t="s">
        <v>10</v>
      </c>
      <c r="F6" s="7" t="s">
        <v>11</v>
      </c>
      <c r="G6" s="7" t="s">
        <v>12</v>
      </c>
      <c r="H6" s="7" t="s">
        <v>13</v>
      </c>
      <c r="I6" s="7" t="s">
        <v>14</v>
      </c>
      <c r="J6" s="7" t="s">
        <v>15</v>
      </c>
      <c r="K6" s="7" t="s">
        <v>16</v>
      </c>
      <c r="L6" s="7" t="s">
        <v>17</v>
      </c>
      <c r="M6" s="7" t="s">
        <v>18</v>
      </c>
      <c r="N6" s="7" t="s">
        <v>19</v>
      </c>
      <c r="O6" s="7" t="s">
        <v>20</v>
      </c>
      <c r="P6" s="8" t="s">
        <v>21</v>
      </c>
      <c r="Q6" s="8" t="s">
        <v>22</v>
      </c>
      <c r="R6" s="8" t="s">
        <v>23</v>
      </c>
      <c r="S6" s="8" t="s">
        <v>24</v>
      </c>
      <c r="T6" s="8" t="s">
        <v>25</v>
      </c>
      <c r="U6" s="8" t="s">
        <v>26</v>
      </c>
      <c r="V6" s="8" t="s">
        <v>27</v>
      </c>
      <c r="W6" s="8" t="s">
        <v>28</v>
      </c>
      <c r="X6" s="8" t="s">
        <v>29</v>
      </c>
      <c r="Y6" s="8" t="s">
        <v>30</v>
      </c>
      <c r="Z6" s="8" t="s">
        <v>31</v>
      </c>
      <c r="AA6" s="8" t="s">
        <v>32</v>
      </c>
      <c r="AB6" s="8" t="s">
        <v>33</v>
      </c>
      <c r="AC6" s="8" t="s">
        <v>34</v>
      </c>
      <c r="AD6" s="8" t="s">
        <v>35</v>
      </c>
      <c r="AE6" s="8" t="s">
        <v>21</v>
      </c>
      <c r="AF6" s="8" t="s">
        <v>22</v>
      </c>
      <c r="AG6" s="9" t="s">
        <v>36</v>
      </c>
      <c r="AH6" s="8" t="s">
        <v>21</v>
      </c>
      <c r="AI6" s="8" t="s">
        <v>22</v>
      </c>
      <c r="AJ6" s="9" t="s">
        <v>36</v>
      </c>
      <c r="AK6" s="8" t="s">
        <v>24</v>
      </c>
      <c r="AL6" s="10" t="s">
        <v>25</v>
      </c>
      <c r="AM6" s="8" t="s">
        <v>37</v>
      </c>
      <c r="AN6" s="8" t="s">
        <v>38</v>
      </c>
      <c r="AO6" s="10" t="s">
        <v>26</v>
      </c>
      <c r="AP6" s="10" t="s">
        <v>27</v>
      </c>
      <c r="AQ6" s="10" t="s">
        <v>28</v>
      </c>
      <c r="AR6" s="10" t="s">
        <v>26</v>
      </c>
      <c r="AS6" s="10" t="s">
        <v>27</v>
      </c>
      <c r="AT6" s="10" t="s">
        <v>28</v>
      </c>
      <c r="AU6" s="8" t="s">
        <v>29</v>
      </c>
      <c r="AV6" s="8" t="s">
        <v>39</v>
      </c>
      <c r="AW6" s="10" t="s">
        <v>30</v>
      </c>
      <c r="AX6" s="10" t="s">
        <v>31</v>
      </c>
      <c r="AY6" s="10" t="s">
        <v>32</v>
      </c>
      <c r="AZ6" s="10" t="s">
        <v>33</v>
      </c>
      <c r="BA6" s="10" t="s">
        <v>31</v>
      </c>
      <c r="BB6" s="10" t="s">
        <v>32</v>
      </c>
      <c r="BC6" s="10" t="s">
        <v>33</v>
      </c>
      <c r="BD6" s="8" t="s">
        <v>40</v>
      </c>
      <c r="BE6" s="10" t="s">
        <v>35</v>
      </c>
      <c r="BF6" s="8" t="s">
        <v>41</v>
      </c>
      <c r="BG6" s="10" t="s">
        <v>42</v>
      </c>
      <c r="BH6" s="10" t="s">
        <v>43</v>
      </c>
      <c r="BI6" s="10" t="s">
        <v>44</v>
      </c>
      <c r="BJ6" s="10" t="s">
        <v>42</v>
      </c>
      <c r="BK6" s="10" t="s">
        <v>43</v>
      </c>
      <c r="BL6" s="10" t="s">
        <v>44</v>
      </c>
      <c r="BM6" s="8" t="s">
        <v>45</v>
      </c>
      <c r="BN6" s="10" t="s">
        <v>46</v>
      </c>
      <c r="BO6" s="8" t="s">
        <v>47</v>
      </c>
      <c r="BP6" s="11" t="s">
        <v>48</v>
      </c>
      <c r="BQ6" s="11" t="s">
        <v>49</v>
      </c>
      <c r="BR6" s="12" t="s">
        <v>50</v>
      </c>
    </row>
    <row r="7" spans="1:70" s="63" customFormat="1" ht="119.25" customHeight="1">
      <c r="A7" s="51" t="s">
        <v>51</v>
      </c>
      <c r="B7" s="51" t="s">
        <v>52</v>
      </c>
      <c r="C7" s="51" t="s">
        <v>53</v>
      </c>
      <c r="D7" s="51" t="s">
        <v>54</v>
      </c>
      <c r="E7" s="52" t="s">
        <v>55</v>
      </c>
      <c r="F7" s="52" t="s">
        <v>56</v>
      </c>
      <c r="G7" s="51" t="s">
        <v>57</v>
      </c>
      <c r="H7" s="51" t="s">
        <v>58</v>
      </c>
      <c r="I7" s="51" t="s">
        <v>59</v>
      </c>
      <c r="J7" s="51" t="s">
        <v>60</v>
      </c>
      <c r="K7" s="52" t="s">
        <v>61</v>
      </c>
      <c r="L7" s="53">
        <v>2</v>
      </c>
      <c r="M7" s="51" t="s">
        <v>62</v>
      </c>
      <c r="N7" s="51" t="s">
        <v>63</v>
      </c>
      <c r="O7" s="51" t="s">
        <v>64</v>
      </c>
      <c r="P7" s="54">
        <v>0</v>
      </c>
      <c r="Q7" s="54">
        <v>0</v>
      </c>
      <c r="R7" s="54">
        <v>0</v>
      </c>
      <c r="S7" s="54">
        <f>SUM(P7:R7)</f>
        <v>0</v>
      </c>
      <c r="T7" s="55"/>
      <c r="U7" s="54">
        <v>0</v>
      </c>
      <c r="V7" s="54">
        <v>0</v>
      </c>
      <c r="W7" s="54">
        <v>2</v>
      </c>
      <c r="X7" s="54">
        <v>2</v>
      </c>
      <c r="Y7" s="54">
        <v>2</v>
      </c>
      <c r="Z7" s="54">
        <v>0</v>
      </c>
      <c r="AA7" s="54">
        <v>0</v>
      </c>
      <c r="AB7" s="54">
        <v>0</v>
      </c>
      <c r="AC7" s="54">
        <f>SUM(Z7:AB7)</f>
        <v>0</v>
      </c>
      <c r="AD7" s="55"/>
      <c r="AE7" s="56">
        <v>0</v>
      </c>
      <c r="AF7" s="56">
        <v>1</v>
      </c>
      <c r="AG7" s="56">
        <v>0</v>
      </c>
      <c r="AH7" s="136" t="s">
        <v>65</v>
      </c>
      <c r="AI7" s="182" t="s">
        <v>66</v>
      </c>
      <c r="AJ7" s="58" t="s">
        <v>67</v>
      </c>
      <c r="AK7" s="59">
        <v>1</v>
      </c>
      <c r="AL7" s="122">
        <f>AK7</f>
        <v>1</v>
      </c>
      <c r="AM7" s="124" t="s">
        <v>68</v>
      </c>
      <c r="AN7" s="184" t="s">
        <v>69</v>
      </c>
      <c r="AO7" s="56">
        <v>0</v>
      </c>
      <c r="AP7" s="56">
        <v>0</v>
      </c>
      <c r="AQ7" s="56">
        <v>0</v>
      </c>
      <c r="AR7" s="60"/>
      <c r="AS7" s="60"/>
      <c r="AT7" s="60"/>
      <c r="AU7" s="61">
        <f>SUM(AO7:AQ7)</f>
        <v>0</v>
      </c>
      <c r="AV7" s="61"/>
      <c r="AW7" s="60"/>
      <c r="AX7" s="56">
        <v>0</v>
      </c>
      <c r="AY7" s="56">
        <v>0</v>
      </c>
      <c r="AZ7" s="56">
        <v>1</v>
      </c>
      <c r="BA7" s="60"/>
      <c r="BB7" s="60"/>
      <c r="BC7" s="62"/>
      <c r="BD7" s="61">
        <f>SUM(AX7:AZ7)</f>
        <v>1</v>
      </c>
      <c r="BE7" s="60"/>
      <c r="BF7" s="60"/>
      <c r="BG7" s="56">
        <v>0</v>
      </c>
      <c r="BH7" s="56">
        <v>0</v>
      </c>
      <c r="BI7" s="56">
        <v>0</v>
      </c>
      <c r="BJ7" s="60"/>
      <c r="BK7" s="60"/>
      <c r="BL7" s="60"/>
      <c r="BM7" s="61">
        <f>SUM(BG7:BI7)</f>
        <v>0</v>
      </c>
      <c r="BN7" s="60"/>
      <c r="BO7" s="60"/>
      <c r="BP7" s="73">
        <f>BM7+BD7+AU7+AK7</f>
        <v>2</v>
      </c>
      <c r="BQ7" s="74">
        <f>BP7</f>
        <v>2</v>
      </c>
      <c r="BR7" s="75"/>
    </row>
    <row r="8" spans="1:70" s="63" customFormat="1" ht="111.75" customHeight="1">
      <c r="A8" s="51" t="s">
        <v>51</v>
      </c>
      <c r="B8" s="52" t="s">
        <v>52</v>
      </c>
      <c r="C8" s="51" t="s">
        <v>53</v>
      </c>
      <c r="D8" s="52" t="s">
        <v>70</v>
      </c>
      <c r="E8" s="52" t="s">
        <v>71</v>
      </c>
      <c r="F8" s="52" t="s">
        <v>72</v>
      </c>
      <c r="G8" s="52" t="s">
        <v>73</v>
      </c>
      <c r="H8" s="52" t="s">
        <v>74</v>
      </c>
      <c r="I8" s="51" t="s">
        <v>59</v>
      </c>
      <c r="J8" s="52" t="s">
        <v>60</v>
      </c>
      <c r="K8" s="52" t="s">
        <v>61</v>
      </c>
      <c r="L8" s="64">
        <v>2</v>
      </c>
      <c r="M8" s="52" t="s">
        <v>75</v>
      </c>
      <c r="N8" s="52" t="s">
        <v>63</v>
      </c>
      <c r="O8" s="52" t="s">
        <v>64</v>
      </c>
      <c r="P8" s="54">
        <v>0</v>
      </c>
      <c r="Q8" s="54">
        <v>0</v>
      </c>
      <c r="R8" s="54">
        <v>0</v>
      </c>
      <c r="S8" s="54">
        <f t="shared" ref="S8:S9" si="0">SUM(P8:R8)</f>
        <v>0</v>
      </c>
      <c r="T8" s="55"/>
      <c r="U8" s="54">
        <v>0</v>
      </c>
      <c r="V8" s="54">
        <v>0</v>
      </c>
      <c r="W8" s="54">
        <v>1</v>
      </c>
      <c r="X8" s="54">
        <f t="shared" ref="X8:X9" si="1">SUM(U8:W8)</f>
        <v>1</v>
      </c>
      <c r="Y8" s="54">
        <v>1</v>
      </c>
      <c r="Z8" s="54">
        <v>0</v>
      </c>
      <c r="AA8" s="54">
        <v>0</v>
      </c>
      <c r="AB8" s="54">
        <v>1</v>
      </c>
      <c r="AC8" s="54">
        <f t="shared" ref="AC8:AC9" si="2">SUM(Z8:AB8)</f>
        <v>1</v>
      </c>
      <c r="AD8" s="54">
        <v>1</v>
      </c>
      <c r="AE8" s="56">
        <v>0</v>
      </c>
      <c r="AF8" s="56">
        <v>0</v>
      </c>
      <c r="AG8" s="56">
        <v>0</v>
      </c>
      <c r="AH8" s="136" t="s">
        <v>76</v>
      </c>
      <c r="AI8" s="136" t="s">
        <v>77</v>
      </c>
      <c r="AJ8" s="183" t="s">
        <v>78</v>
      </c>
      <c r="AK8" s="59">
        <f t="shared" ref="AK8:AK9" si="3">SUM(AE8:AG8)</f>
        <v>0</v>
      </c>
      <c r="AL8" s="122">
        <f t="shared" ref="AL8:AL9" si="4">AK8</f>
        <v>0</v>
      </c>
      <c r="AM8" s="124" t="s">
        <v>79</v>
      </c>
      <c r="AN8" s="113" t="s">
        <v>80</v>
      </c>
      <c r="AO8" s="56">
        <v>0</v>
      </c>
      <c r="AP8" s="56">
        <v>0</v>
      </c>
      <c r="AQ8" s="56">
        <v>1</v>
      </c>
      <c r="AR8" s="60"/>
      <c r="AS8" s="60"/>
      <c r="AT8" s="60"/>
      <c r="AU8" s="61">
        <f t="shared" ref="AU8:AU9" si="5">SUM(AO8:AQ8)</f>
        <v>1</v>
      </c>
      <c r="AV8" s="61"/>
      <c r="AW8" s="60"/>
      <c r="AX8" s="56">
        <v>0</v>
      </c>
      <c r="AY8" s="56">
        <v>0</v>
      </c>
      <c r="AZ8" s="56">
        <v>0</v>
      </c>
      <c r="BA8" s="60"/>
      <c r="BB8" s="60"/>
      <c r="BC8" s="62"/>
      <c r="BD8" s="61">
        <f t="shared" ref="BD8:BD9" si="6">SUM(AX8:AZ8)</f>
        <v>0</v>
      </c>
      <c r="BE8" s="60"/>
      <c r="BF8" s="60"/>
      <c r="BG8" s="56">
        <v>0</v>
      </c>
      <c r="BH8" s="56">
        <v>0</v>
      </c>
      <c r="BI8" s="56">
        <v>1</v>
      </c>
      <c r="BJ8" s="60"/>
      <c r="BK8" s="60"/>
      <c r="BL8" s="60"/>
      <c r="BM8" s="61">
        <f t="shared" ref="BM8:BM9" si="7">SUM(BG8:BI8)</f>
        <v>1</v>
      </c>
      <c r="BN8" s="60"/>
      <c r="BO8" s="60"/>
      <c r="BP8" s="59">
        <f>BM8+BD8+AU8+AK8</f>
        <v>2</v>
      </c>
      <c r="BQ8" s="65">
        <f>BP8</f>
        <v>2</v>
      </c>
      <c r="BR8" s="66"/>
    </row>
    <row r="9" spans="1:70" s="63" customFormat="1" ht="115.5">
      <c r="A9" s="51" t="s">
        <v>51</v>
      </c>
      <c r="B9" s="51" t="s">
        <v>52</v>
      </c>
      <c r="C9" s="51" t="s">
        <v>53</v>
      </c>
      <c r="D9" s="51" t="s">
        <v>81</v>
      </c>
      <c r="E9" s="52" t="s">
        <v>82</v>
      </c>
      <c r="F9" s="52" t="s">
        <v>83</v>
      </c>
      <c r="G9" s="51" t="s">
        <v>84</v>
      </c>
      <c r="H9" s="51" t="s">
        <v>85</v>
      </c>
      <c r="I9" s="51" t="s">
        <v>59</v>
      </c>
      <c r="J9" s="51" t="s">
        <v>86</v>
      </c>
      <c r="K9" s="51" t="s">
        <v>87</v>
      </c>
      <c r="L9" s="67">
        <v>1</v>
      </c>
      <c r="M9" s="51" t="s">
        <v>75</v>
      </c>
      <c r="N9" s="51" t="s">
        <v>63</v>
      </c>
      <c r="O9" s="51" t="s">
        <v>88</v>
      </c>
      <c r="P9" s="68">
        <v>0</v>
      </c>
      <c r="Q9" s="68">
        <v>0.09</v>
      </c>
      <c r="R9" s="68">
        <v>0.09</v>
      </c>
      <c r="S9" s="68">
        <f t="shared" si="0"/>
        <v>0.18</v>
      </c>
      <c r="T9" s="68">
        <v>0.33300000000000002</v>
      </c>
      <c r="U9" s="68">
        <v>0.09</v>
      </c>
      <c r="V9" s="68">
        <v>0.09</v>
      </c>
      <c r="W9" s="68">
        <v>0.09</v>
      </c>
      <c r="X9" s="68">
        <f t="shared" si="1"/>
        <v>0.27</v>
      </c>
      <c r="Y9" s="68">
        <v>0.27</v>
      </c>
      <c r="Z9" s="68">
        <v>0.09</v>
      </c>
      <c r="AA9" s="68">
        <v>0.09</v>
      </c>
      <c r="AB9" s="68">
        <v>0.09</v>
      </c>
      <c r="AC9" s="68">
        <f t="shared" si="2"/>
        <v>0.27</v>
      </c>
      <c r="AD9" s="68">
        <v>0.27</v>
      </c>
      <c r="AE9" s="57">
        <v>8.3299999999999999E-2</v>
      </c>
      <c r="AF9" s="57">
        <v>8.3299999999999999E-2</v>
      </c>
      <c r="AG9" s="57">
        <v>8.3299999999999999E-2</v>
      </c>
      <c r="AH9" s="136" t="s">
        <v>89</v>
      </c>
      <c r="AI9" s="69" t="s">
        <v>90</v>
      </c>
      <c r="AJ9" s="183" t="s">
        <v>91</v>
      </c>
      <c r="AK9" s="68">
        <f t="shared" si="3"/>
        <v>0.24990000000000001</v>
      </c>
      <c r="AL9" s="123">
        <f t="shared" si="4"/>
        <v>0.24990000000000001</v>
      </c>
      <c r="AM9" s="124" t="s">
        <v>92</v>
      </c>
      <c r="AN9" s="213" t="s">
        <v>93</v>
      </c>
      <c r="AO9" s="57">
        <v>8.3299999999999999E-2</v>
      </c>
      <c r="AP9" s="57">
        <v>8.3299999999999999E-2</v>
      </c>
      <c r="AQ9" s="57">
        <v>8.3299999999999999E-2</v>
      </c>
      <c r="AR9" s="70"/>
      <c r="AS9" s="70"/>
      <c r="AT9" s="70"/>
      <c r="AU9" s="62">
        <f t="shared" si="5"/>
        <v>0.24990000000000001</v>
      </c>
      <c r="AV9" s="62"/>
      <c r="AW9" s="70"/>
      <c r="AX9" s="57">
        <v>8.3299999999999999E-2</v>
      </c>
      <c r="AY9" s="57">
        <v>8.3299999999999999E-2</v>
      </c>
      <c r="AZ9" s="57">
        <v>8.3299999999999999E-2</v>
      </c>
      <c r="BA9" s="70"/>
      <c r="BB9" s="70"/>
      <c r="BC9" s="62"/>
      <c r="BD9" s="62">
        <f t="shared" si="6"/>
        <v>0.24990000000000001</v>
      </c>
      <c r="BE9" s="70"/>
      <c r="BF9" s="70"/>
      <c r="BG9" s="57">
        <v>8.3299999999999999E-2</v>
      </c>
      <c r="BH9" s="57">
        <v>8.3299999999999999E-2</v>
      </c>
      <c r="BI9" s="57">
        <v>8.3299999999999999E-2</v>
      </c>
      <c r="BJ9" s="70"/>
      <c r="BK9" s="70"/>
      <c r="BL9" s="70"/>
      <c r="BM9" s="62">
        <f t="shared" si="7"/>
        <v>0.24990000000000001</v>
      </c>
      <c r="BN9" s="70"/>
      <c r="BO9" s="70"/>
      <c r="BP9" s="68">
        <f>BM9+BD9+AU9+AK9</f>
        <v>0.99960000000000004</v>
      </c>
      <c r="BQ9" s="57">
        <f>BP9</f>
        <v>0.99960000000000004</v>
      </c>
      <c r="BR9" s="66"/>
    </row>
    <row r="10" spans="1:70">
      <c r="A10" s="25"/>
      <c r="B10" s="25"/>
      <c r="C10" s="25"/>
      <c r="D10" s="25"/>
      <c r="E10" s="25"/>
      <c r="F10" s="26"/>
      <c r="G10" s="26"/>
      <c r="H10" s="25"/>
      <c r="I10" s="25"/>
      <c r="J10" s="25"/>
      <c r="K10" s="25"/>
      <c r="L10" s="25"/>
      <c r="M10" s="25"/>
      <c r="N10" s="25"/>
      <c r="O10" s="25"/>
    </row>
    <row r="11" spans="1:70">
      <c r="A11" s="25"/>
      <c r="B11" s="25"/>
      <c r="C11" s="25"/>
      <c r="D11" s="25"/>
      <c r="E11" s="25"/>
      <c r="F11" s="26"/>
      <c r="G11" s="26"/>
      <c r="H11" s="25"/>
      <c r="I11" s="25"/>
      <c r="J11" s="25"/>
      <c r="K11" s="25"/>
      <c r="L11" s="25"/>
      <c r="M11" s="25"/>
      <c r="N11" s="25"/>
      <c r="O11" s="25"/>
    </row>
    <row r="12" spans="1:70">
      <c r="A12" s="25"/>
      <c r="B12" s="25"/>
      <c r="C12" s="25"/>
      <c r="D12" s="25"/>
      <c r="E12" s="25"/>
      <c r="F12" s="26"/>
      <c r="G12" s="26"/>
      <c r="H12" s="25"/>
      <c r="I12" s="25"/>
      <c r="J12" s="25"/>
      <c r="K12" s="25"/>
      <c r="L12" s="27"/>
      <c r="M12" s="25"/>
      <c r="N12" s="25"/>
      <c r="O12" s="25"/>
    </row>
    <row r="13" spans="1:70">
      <c r="T13" s="28"/>
    </row>
  </sheetData>
  <mergeCells count="23">
    <mergeCell ref="A1:C3"/>
    <mergeCell ref="Z4:AB4"/>
    <mergeCell ref="P4:R4"/>
    <mergeCell ref="S4:T4"/>
    <mergeCell ref="U4:W4"/>
    <mergeCell ref="X4:Y4"/>
    <mergeCell ref="AC4:AD4"/>
    <mergeCell ref="AH4:AN4"/>
    <mergeCell ref="AX4:AZ5"/>
    <mergeCell ref="BA4:BF4"/>
    <mergeCell ref="BA5:BC5"/>
    <mergeCell ref="BD5:BF5"/>
    <mergeCell ref="BJ4:BO4"/>
    <mergeCell ref="BM5:BO5"/>
    <mergeCell ref="AH5:AJ5"/>
    <mergeCell ref="AE4:AG5"/>
    <mergeCell ref="AK5:AN5"/>
    <mergeCell ref="AO4:AQ5"/>
    <mergeCell ref="AR4:AW4"/>
    <mergeCell ref="AR5:AT5"/>
    <mergeCell ref="AU5:AW5"/>
    <mergeCell ref="BG4:BI5"/>
    <mergeCell ref="BJ5:BL5"/>
  </mergeCells>
  <hyperlinks>
    <hyperlink ref="AN7" r:id="rId1" xr:uid="{759E5A61-B709-427C-BE65-EBE33457BB8B}"/>
    <hyperlink ref="AN8" r:id="rId2" xr:uid="{EC13CBB1-CE91-4AAE-906E-80901991257F}"/>
    <hyperlink ref="AN9" r:id="rId3" xr:uid="{EF153ADD-E295-487D-8F90-3A1713F51EEA}"/>
  </hyperlinks>
  <pageMargins left="0.7" right="0.7" top="0.75" bottom="0.75" header="0.3" footer="0.3"/>
  <pageSetup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1E2A0-31A6-4B51-BF25-692668AA1A40}">
  <sheetPr>
    <tabColor theme="6" tint="0.39997558519241921"/>
  </sheetPr>
  <dimension ref="A1:BR13"/>
  <sheetViews>
    <sheetView tabSelected="1" topLeftCell="O1" zoomScale="40" zoomScaleNormal="40" workbookViewId="0">
      <selection activeCell="AN10" sqref="AN10"/>
    </sheetView>
  </sheetViews>
  <sheetFormatPr defaultColWidth="10" defaultRowHeight="14.45"/>
  <cols>
    <col min="1" max="1" width="20.42578125" style="5" customWidth="1"/>
    <col min="2" max="2" width="25.7109375" style="5" customWidth="1"/>
    <col min="3" max="3" width="25" style="5" customWidth="1"/>
    <col min="4" max="4" width="16.85546875" style="5" customWidth="1"/>
    <col min="5" max="5" width="19.42578125" style="5" customWidth="1"/>
    <col min="6" max="6" width="38.42578125" style="5" customWidth="1"/>
    <col min="7" max="7" width="15.28515625" style="5" customWidth="1"/>
    <col min="8" max="8" width="22.28515625" style="5" customWidth="1"/>
    <col min="9" max="9" width="11.5703125" style="5" customWidth="1"/>
    <col min="10" max="10" width="12.140625" style="5" customWidth="1"/>
    <col min="11" max="11" width="9.42578125" style="5" customWidth="1"/>
    <col min="12" max="12" width="7.28515625" style="5" customWidth="1"/>
    <col min="13" max="13" width="8" style="5" customWidth="1"/>
    <col min="14" max="14" width="8.5703125" style="5" customWidth="1"/>
    <col min="15" max="15" width="18.5703125" style="5" customWidth="1"/>
    <col min="16" max="16" width="10.42578125" style="5" hidden="1" customWidth="1"/>
    <col min="17" max="18" width="10" style="5" hidden="1" customWidth="1"/>
    <col min="19" max="19" width="13" style="5" hidden="1" customWidth="1"/>
    <col min="20" max="20" width="12.5703125" style="5" hidden="1" customWidth="1"/>
    <col min="21" max="23" width="10" style="5" hidden="1" customWidth="1"/>
    <col min="24" max="24" width="12.85546875" style="5" hidden="1" customWidth="1"/>
    <col min="25" max="25" width="12.42578125" style="5" hidden="1" customWidth="1"/>
    <col min="26" max="27" width="10" style="5" hidden="1" customWidth="1"/>
    <col min="28" max="28" width="11.7109375" style="5" hidden="1" customWidth="1"/>
    <col min="29" max="29" width="13.85546875" style="5" hidden="1" customWidth="1"/>
    <col min="30" max="30" width="12.42578125" style="5" hidden="1" customWidth="1"/>
    <col min="31" max="31" width="10" style="5"/>
    <col min="32" max="32" width="11.140625" style="5" customWidth="1"/>
    <col min="33" max="33" width="10.42578125" style="5" customWidth="1"/>
    <col min="34" max="34" width="29.28515625" style="5" customWidth="1"/>
    <col min="35" max="35" width="32.140625" style="5" customWidth="1"/>
    <col min="36" max="36" width="42.42578125" style="5" customWidth="1"/>
    <col min="37" max="37" width="14" style="5" customWidth="1"/>
    <col min="38" max="38" width="13.28515625" style="5" customWidth="1"/>
    <col min="39" max="39" width="39.5703125" style="5" customWidth="1"/>
    <col min="40" max="40" width="40.7109375" style="5" customWidth="1"/>
    <col min="41" max="66" width="13.28515625" style="5" customWidth="1"/>
    <col min="67" max="67" width="13.7109375" style="5" customWidth="1"/>
    <col min="68" max="68" width="11.7109375" style="5" customWidth="1"/>
    <col min="69" max="69" width="31.42578125" style="5" customWidth="1"/>
    <col min="70" max="70" width="30.5703125" style="5" customWidth="1"/>
    <col min="71" max="16384" width="10" style="5"/>
  </cols>
  <sheetData>
    <row r="1" spans="1:70" ht="14.45" customHeight="1">
      <c r="A1" s="248" t="s">
        <v>1</v>
      </c>
      <c r="B1" s="248"/>
      <c r="C1" s="248"/>
    </row>
    <row r="2" spans="1:70">
      <c r="A2" s="248"/>
      <c r="B2" s="248"/>
      <c r="C2" s="248"/>
    </row>
    <row r="3" spans="1:70">
      <c r="A3" s="248"/>
      <c r="B3" s="248"/>
      <c r="C3" s="248"/>
      <c r="AE3" s="244" t="s">
        <v>2</v>
      </c>
      <c r="AF3" s="244"/>
      <c r="AG3" s="244"/>
      <c r="AH3" s="242" t="s">
        <v>3</v>
      </c>
      <c r="AI3" s="243"/>
      <c r="AJ3" s="243"/>
      <c r="AK3" s="243"/>
      <c r="AL3" s="243"/>
      <c r="AM3" s="243"/>
      <c r="AN3" s="247"/>
      <c r="AO3" s="244" t="s">
        <v>2</v>
      </c>
      <c r="AP3" s="244"/>
      <c r="AQ3" s="244"/>
      <c r="AR3" s="241" t="s">
        <v>3</v>
      </c>
      <c r="AS3" s="241"/>
      <c r="AT3" s="241"/>
      <c r="AU3" s="241"/>
      <c r="AV3" s="241"/>
      <c r="AW3" s="241"/>
      <c r="AX3" s="244" t="s">
        <v>2</v>
      </c>
      <c r="AY3" s="244"/>
      <c r="AZ3" s="244"/>
      <c r="BA3" s="241" t="s">
        <v>3</v>
      </c>
      <c r="BB3" s="241"/>
      <c r="BC3" s="241"/>
      <c r="BD3" s="241"/>
      <c r="BE3" s="241"/>
      <c r="BF3" s="241"/>
      <c r="BG3" s="244" t="s">
        <v>2</v>
      </c>
      <c r="BH3" s="244"/>
      <c r="BI3" s="244"/>
      <c r="BJ3" s="241" t="s">
        <v>3</v>
      </c>
      <c r="BK3" s="241"/>
      <c r="BL3" s="241"/>
      <c r="BM3" s="241"/>
      <c r="BN3" s="241"/>
      <c r="BO3" s="241"/>
    </row>
    <row r="4" spans="1:70" ht="15" customHeight="1" thickBot="1">
      <c r="B4" s="1"/>
      <c r="C4" s="1"/>
      <c r="D4" s="1"/>
      <c r="E4" s="2"/>
      <c r="F4" s="2"/>
      <c r="G4" s="3"/>
      <c r="H4" s="4"/>
      <c r="I4" s="2"/>
      <c r="J4" s="2"/>
      <c r="K4" s="2"/>
      <c r="L4" s="2"/>
      <c r="M4" s="2"/>
      <c r="N4" s="2"/>
      <c r="O4" s="2"/>
      <c r="P4" s="245" t="s">
        <v>2</v>
      </c>
      <c r="Q4" s="249"/>
      <c r="R4" s="246"/>
      <c r="S4" s="245" t="s">
        <v>3</v>
      </c>
      <c r="T4" s="246"/>
      <c r="U4" s="245" t="s">
        <v>2</v>
      </c>
      <c r="V4" s="249"/>
      <c r="W4" s="246"/>
      <c r="X4" s="245" t="s">
        <v>3</v>
      </c>
      <c r="Y4" s="246"/>
      <c r="Z4" s="245" t="s">
        <v>2</v>
      </c>
      <c r="AA4" s="249"/>
      <c r="AB4" s="246"/>
      <c r="AC4" s="245" t="s">
        <v>3</v>
      </c>
      <c r="AD4" s="246"/>
      <c r="AE4" s="244"/>
      <c r="AF4" s="244"/>
      <c r="AG4" s="244"/>
      <c r="AH4" s="242" t="s">
        <v>4</v>
      </c>
      <c r="AI4" s="250"/>
      <c r="AJ4" s="250"/>
      <c r="AK4" s="251" t="s">
        <v>5</v>
      </c>
      <c r="AL4" s="251"/>
      <c r="AM4" s="251"/>
      <c r="AN4" s="251"/>
      <c r="AO4" s="252"/>
      <c r="AP4" s="252"/>
      <c r="AQ4" s="252"/>
      <c r="AR4" s="251" t="s">
        <v>4</v>
      </c>
      <c r="AS4" s="251"/>
      <c r="AT4" s="251"/>
      <c r="AU4" s="251" t="s">
        <v>5</v>
      </c>
      <c r="AV4" s="251"/>
      <c r="AW4" s="251"/>
      <c r="AX4" s="252"/>
      <c r="AY4" s="252"/>
      <c r="AZ4" s="244"/>
      <c r="BA4" s="241" t="s">
        <v>4</v>
      </c>
      <c r="BB4" s="241"/>
      <c r="BC4" s="241"/>
      <c r="BD4" s="241" t="s">
        <v>5</v>
      </c>
      <c r="BE4" s="241"/>
      <c r="BF4" s="241"/>
      <c r="BG4" s="244"/>
      <c r="BH4" s="244"/>
      <c r="BI4" s="244"/>
      <c r="BJ4" s="241" t="s">
        <v>4</v>
      </c>
      <c r="BK4" s="241"/>
      <c r="BL4" s="241"/>
      <c r="BM4" s="241" t="s">
        <v>5</v>
      </c>
      <c r="BN4" s="241"/>
      <c r="BO4" s="241"/>
    </row>
    <row r="5" spans="1:70" ht="50.1">
      <c r="A5" s="22" t="s">
        <v>6</v>
      </c>
      <c r="B5" s="6" t="s">
        <v>7</v>
      </c>
      <c r="C5" s="6" t="s">
        <v>8</v>
      </c>
      <c r="D5" s="6" t="s">
        <v>9</v>
      </c>
      <c r="E5" s="7" t="s">
        <v>94</v>
      </c>
      <c r="F5" s="7" t="s">
        <v>11</v>
      </c>
      <c r="G5" s="7" t="s">
        <v>12</v>
      </c>
      <c r="H5" s="7" t="s">
        <v>13</v>
      </c>
      <c r="I5" s="7" t="s">
        <v>14</v>
      </c>
      <c r="J5" s="7" t="s">
        <v>15</v>
      </c>
      <c r="K5" s="7" t="s">
        <v>16</v>
      </c>
      <c r="L5" s="7" t="s">
        <v>17</v>
      </c>
      <c r="M5" s="7" t="s">
        <v>18</v>
      </c>
      <c r="N5" s="7" t="s">
        <v>19</v>
      </c>
      <c r="O5" s="7" t="s">
        <v>20</v>
      </c>
      <c r="P5" s="8" t="s">
        <v>21</v>
      </c>
      <c r="Q5" s="8" t="s">
        <v>22</v>
      </c>
      <c r="R5" s="8" t="s">
        <v>23</v>
      </c>
      <c r="S5" s="8" t="s">
        <v>24</v>
      </c>
      <c r="T5" s="8" t="s">
        <v>25</v>
      </c>
      <c r="U5" s="8" t="s">
        <v>26</v>
      </c>
      <c r="V5" s="8" t="s">
        <v>27</v>
      </c>
      <c r="W5" s="8" t="s">
        <v>28</v>
      </c>
      <c r="X5" s="8" t="s">
        <v>29</v>
      </c>
      <c r="Y5" s="8" t="s">
        <v>30</v>
      </c>
      <c r="Z5" s="8" t="s">
        <v>31</v>
      </c>
      <c r="AA5" s="8" t="s">
        <v>32</v>
      </c>
      <c r="AB5" s="8" t="s">
        <v>33</v>
      </c>
      <c r="AC5" s="8" t="s">
        <v>34</v>
      </c>
      <c r="AD5" s="8" t="s">
        <v>35</v>
      </c>
      <c r="AE5" s="8" t="s">
        <v>21</v>
      </c>
      <c r="AF5" s="8" t="s">
        <v>22</v>
      </c>
      <c r="AG5" s="9" t="s">
        <v>36</v>
      </c>
      <c r="AH5" s="9" t="s">
        <v>21</v>
      </c>
      <c r="AI5" s="219" t="s">
        <v>22</v>
      </c>
      <c r="AJ5" s="219" t="s">
        <v>36</v>
      </c>
      <c r="AK5" s="219" t="s">
        <v>24</v>
      </c>
      <c r="AL5" s="220" t="s">
        <v>25</v>
      </c>
      <c r="AM5" s="219" t="s">
        <v>37</v>
      </c>
      <c r="AN5" s="219" t="s">
        <v>38</v>
      </c>
      <c r="AO5" s="220" t="s">
        <v>26</v>
      </c>
      <c r="AP5" s="220" t="s">
        <v>27</v>
      </c>
      <c r="AQ5" s="220" t="s">
        <v>28</v>
      </c>
      <c r="AR5" s="220" t="s">
        <v>26</v>
      </c>
      <c r="AS5" s="220" t="s">
        <v>27</v>
      </c>
      <c r="AT5" s="220" t="s">
        <v>28</v>
      </c>
      <c r="AU5" s="219" t="s">
        <v>29</v>
      </c>
      <c r="AV5" s="220" t="s">
        <v>30</v>
      </c>
      <c r="AW5" s="219" t="s">
        <v>95</v>
      </c>
      <c r="AX5" s="219" t="s">
        <v>31</v>
      </c>
      <c r="AY5" s="219" t="s">
        <v>32</v>
      </c>
      <c r="AZ5" s="228" t="s">
        <v>33</v>
      </c>
      <c r="BA5" s="8" t="s">
        <v>31</v>
      </c>
      <c r="BB5" s="8" t="s">
        <v>32</v>
      </c>
      <c r="BC5" s="8" t="s">
        <v>33</v>
      </c>
      <c r="BD5" s="8" t="s">
        <v>40</v>
      </c>
      <c r="BE5" s="10" t="s">
        <v>35</v>
      </c>
      <c r="BF5" s="8" t="s">
        <v>96</v>
      </c>
      <c r="BG5" s="10" t="s">
        <v>42</v>
      </c>
      <c r="BH5" s="10" t="s">
        <v>43</v>
      </c>
      <c r="BI5" s="10" t="s">
        <v>44</v>
      </c>
      <c r="BJ5" s="10" t="s">
        <v>42</v>
      </c>
      <c r="BK5" s="10" t="s">
        <v>43</v>
      </c>
      <c r="BL5" s="10" t="s">
        <v>44</v>
      </c>
      <c r="BM5" s="8" t="s">
        <v>45</v>
      </c>
      <c r="BN5" s="10" t="s">
        <v>46</v>
      </c>
      <c r="BO5" s="11" t="s">
        <v>48</v>
      </c>
      <c r="BP5" s="11" t="s">
        <v>49</v>
      </c>
      <c r="BQ5" s="12" t="s">
        <v>97</v>
      </c>
      <c r="BR5" s="12" t="s">
        <v>50</v>
      </c>
    </row>
    <row r="6" spans="1:70" s="82" customFormat="1" ht="187.5" customHeight="1">
      <c r="A6" s="76" t="s">
        <v>98</v>
      </c>
      <c r="B6" s="76" t="s">
        <v>99</v>
      </c>
      <c r="C6" s="76" t="s">
        <v>100</v>
      </c>
      <c r="D6" s="76" t="s">
        <v>81</v>
      </c>
      <c r="E6" s="76" t="s">
        <v>101</v>
      </c>
      <c r="F6" s="77" t="s">
        <v>102</v>
      </c>
      <c r="G6" s="76" t="s">
        <v>103</v>
      </c>
      <c r="H6" s="76" t="s">
        <v>104</v>
      </c>
      <c r="I6" s="76" t="s">
        <v>59</v>
      </c>
      <c r="J6" s="76" t="s">
        <v>86</v>
      </c>
      <c r="K6" s="76" t="s">
        <v>61</v>
      </c>
      <c r="L6" s="77">
        <v>12</v>
      </c>
      <c r="M6" s="76" t="s">
        <v>75</v>
      </c>
      <c r="N6" s="76" t="s">
        <v>63</v>
      </c>
      <c r="O6" s="76" t="s">
        <v>105</v>
      </c>
      <c r="P6" s="58">
        <v>0</v>
      </c>
      <c r="Q6" s="58">
        <v>0</v>
      </c>
      <c r="R6" s="58">
        <v>2</v>
      </c>
      <c r="S6" s="58">
        <f t="shared" ref="S6:S12" si="0">SUM(P6:R6)</f>
        <v>2</v>
      </c>
      <c r="T6" s="58">
        <v>3</v>
      </c>
      <c r="U6" s="58">
        <v>1</v>
      </c>
      <c r="V6" s="58">
        <v>1</v>
      </c>
      <c r="W6" s="58">
        <v>1</v>
      </c>
      <c r="X6" s="58">
        <f>SUM(U6:W6)</f>
        <v>3</v>
      </c>
      <c r="Y6" s="58">
        <v>3</v>
      </c>
      <c r="Z6" s="58">
        <v>2</v>
      </c>
      <c r="AA6" s="58">
        <v>2</v>
      </c>
      <c r="AB6" s="58">
        <v>2</v>
      </c>
      <c r="AC6" s="58">
        <f>SUM(Z6:AB6)</f>
        <v>6</v>
      </c>
      <c r="AD6" s="58">
        <v>2</v>
      </c>
      <c r="AE6" s="58">
        <v>1</v>
      </c>
      <c r="AF6" s="58">
        <v>1</v>
      </c>
      <c r="AG6" s="58">
        <v>1</v>
      </c>
      <c r="AH6" s="232" t="s">
        <v>106</v>
      </c>
      <c r="AI6" s="211" t="s">
        <v>107</v>
      </c>
      <c r="AJ6" s="211" t="s">
        <v>108</v>
      </c>
      <c r="AK6" s="233">
        <f>AE6+AF6+AG6</f>
        <v>3</v>
      </c>
      <c r="AL6" s="234">
        <f>AK6</f>
        <v>3</v>
      </c>
      <c r="AM6" s="215" t="s">
        <v>109</v>
      </c>
      <c r="AN6" s="222" t="s">
        <v>110</v>
      </c>
      <c r="AO6" s="221">
        <v>1</v>
      </c>
      <c r="AP6" s="221">
        <v>1</v>
      </c>
      <c r="AQ6" s="221">
        <v>1</v>
      </c>
      <c r="AR6" s="221"/>
      <c r="AS6" s="221"/>
      <c r="AT6" s="221"/>
      <c r="AU6" s="221">
        <f>AO6+AP6+AQ6</f>
        <v>3</v>
      </c>
      <c r="AV6" s="221">
        <f>AU6</f>
        <v>3</v>
      </c>
      <c r="AW6" s="221"/>
      <c r="AX6" s="221">
        <v>1</v>
      </c>
      <c r="AY6" s="221">
        <v>1</v>
      </c>
      <c r="AZ6" s="229">
        <v>1</v>
      </c>
      <c r="BA6" s="78"/>
      <c r="BB6" s="78"/>
      <c r="BC6" s="78"/>
      <c r="BD6" s="78">
        <f>AX6+AY6+AZ6</f>
        <v>3</v>
      </c>
      <c r="BE6" s="78">
        <f>BD6</f>
        <v>3</v>
      </c>
      <c r="BF6" s="78"/>
      <c r="BG6" s="78">
        <v>1</v>
      </c>
      <c r="BH6" s="78">
        <v>1</v>
      </c>
      <c r="BI6" s="78">
        <v>1</v>
      </c>
      <c r="BJ6" s="78"/>
      <c r="BK6" s="78"/>
      <c r="BL6" s="78"/>
      <c r="BM6" s="78">
        <f>BG6+BH6+BI6</f>
        <v>3</v>
      </c>
      <c r="BN6" s="78">
        <f>BM6</f>
        <v>3</v>
      </c>
      <c r="BO6" s="79">
        <f t="shared" ref="BO6:BO12" si="1">BM6+BD6+AU6+AK6</f>
        <v>12</v>
      </c>
      <c r="BP6" s="79">
        <f>BO6</f>
        <v>12</v>
      </c>
      <c r="BQ6" s="80"/>
      <c r="BR6" s="81"/>
    </row>
    <row r="7" spans="1:70" s="82" customFormat="1" ht="155.25" customHeight="1">
      <c r="A7" s="76" t="s">
        <v>98</v>
      </c>
      <c r="B7" s="76" t="s">
        <v>99</v>
      </c>
      <c r="C7" s="76" t="s">
        <v>100</v>
      </c>
      <c r="D7" s="76" t="s">
        <v>81</v>
      </c>
      <c r="E7" s="76" t="s">
        <v>101</v>
      </c>
      <c r="F7" s="77" t="s">
        <v>111</v>
      </c>
      <c r="G7" s="77" t="s">
        <v>112</v>
      </c>
      <c r="H7" s="76" t="s">
        <v>113</v>
      </c>
      <c r="I7" s="76" t="s">
        <v>59</v>
      </c>
      <c r="J7" s="76" t="s">
        <v>114</v>
      </c>
      <c r="K7" s="77" t="s">
        <v>87</v>
      </c>
      <c r="L7" s="83">
        <v>1</v>
      </c>
      <c r="M7" s="76" t="s">
        <v>75</v>
      </c>
      <c r="N7" s="76" t="s">
        <v>63</v>
      </c>
      <c r="O7" s="76" t="s">
        <v>115</v>
      </c>
      <c r="P7" s="69">
        <v>0</v>
      </c>
      <c r="Q7" s="69">
        <v>0.05</v>
      </c>
      <c r="R7" s="69">
        <v>0.05</v>
      </c>
      <c r="S7" s="69">
        <f t="shared" si="0"/>
        <v>0.1</v>
      </c>
      <c r="T7" s="69">
        <v>0.1</v>
      </c>
      <c r="U7" s="69">
        <v>0.1</v>
      </c>
      <c r="V7" s="69">
        <v>0.1</v>
      </c>
      <c r="W7" s="69">
        <v>0.1</v>
      </c>
      <c r="X7" s="69">
        <f>SUM(U7:W7)</f>
        <v>0.30000000000000004</v>
      </c>
      <c r="Y7" s="69">
        <v>0.3</v>
      </c>
      <c r="Z7" s="69">
        <v>0.1</v>
      </c>
      <c r="AA7" s="69">
        <v>0.1</v>
      </c>
      <c r="AB7" s="69">
        <v>0.1</v>
      </c>
      <c r="AC7" s="69">
        <f>SUM(Z7:AB7)</f>
        <v>0.30000000000000004</v>
      </c>
      <c r="AD7" s="69">
        <v>0.3</v>
      </c>
      <c r="AE7" s="57">
        <v>8.3299999999999999E-2</v>
      </c>
      <c r="AF7" s="57">
        <v>8.3299999999999999E-2</v>
      </c>
      <c r="AG7" s="57">
        <v>8.3299999999999999E-2</v>
      </c>
      <c r="AH7" s="231" t="s">
        <v>116</v>
      </c>
      <c r="AI7" s="211" t="s">
        <v>117</v>
      </c>
      <c r="AJ7" s="211" t="s">
        <v>118</v>
      </c>
      <c r="AK7" s="235">
        <f>AE7+AF7+AG7</f>
        <v>0.24990000000000001</v>
      </c>
      <c r="AL7" s="236">
        <f>AK7</f>
        <v>0.24990000000000001</v>
      </c>
      <c r="AM7" s="215" t="s">
        <v>119</v>
      </c>
      <c r="AN7" s="222" t="s">
        <v>120</v>
      </c>
      <c r="AO7" s="127">
        <v>8.3299999999999999E-2</v>
      </c>
      <c r="AP7" s="127">
        <v>8.3299999999999999E-2</v>
      </c>
      <c r="AQ7" s="127">
        <v>8.3299999999999999E-2</v>
      </c>
      <c r="AR7" s="223"/>
      <c r="AS7" s="223"/>
      <c r="AT7" s="223"/>
      <c r="AU7" s="223">
        <f t="shared" ref="AU7:AU12" si="2">SUM(AO7:AQ7)</f>
        <v>0.24990000000000001</v>
      </c>
      <c r="AV7" s="223">
        <f>AU7</f>
        <v>0.24990000000000001</v>
      </c>
      <c r="AW7" s="223"/>
      <c r="AX7" s="127">
        <v>8.3299999999999999E-2</v>
      </c>
      <c r="AY7" s="127">
        <v>8.3299999999999999E-2</v>
      </c>
      <c r="AZ7" s="133">
        <v>8.3299999999999999E-2</v>
      </c>
      <c r="BA7" s="84"/>
      <c r="BB7" s="84"/>
      <c r="BC7" s="84"/>
      <c r="BD7" s="84">
        <f t="shared" ref="BD7:BD12" si="3">SUM(AX7:AZ7)</f>
        <v>0.24990000000000001</v>
      </c>
      <c r="BE7" s="84">
        <f>BD7</f>
        <v>0.24990000000000001</v>
      </c>
      <c r="BF7" s="84"/>
      <c r="BG7" s="57">
        <v>8.3299999999999999E-2</v>
      </c>
      <c r="BH7" s="57">
        <v>8.3299999999999999E-2</v>
      </c>
      <c r="BI7" s="57">
        <v>8.3299999999999999E-2</v>
      </c>
      <c r="BJ7" s="84"/>
      <c r="BK7" s="84"/>
      <c r="BL7" s="84"/>
      <c r="BM7" s="84">
        <f t="shared" ref="BM7:BM12" si="4">SUM(BG7:BI7)</f>
        <v>0.24990000000000001</v>
      </c>
      <c r="BN7" s="84">
        <f>BM7</f>
        <v>0.24990000000000001</v>
      </c>
      <c r="BO7" s="69">
        <f t="shared" si="1"/>
        <v>0.99960000000000004</v>
      </c>
      <c r="BP7" s="69">
        <f>BN7+BE7+AV7+AL7</f>
        <v>0.99960000000000004</v>
      </c>
      <c r="BQ7" s="80"/>
      <c r="BR7" s="81"/>
    </row>
    <row r="8" spans="1:70" s="82" customFormat="1" ht="144" customHeight="1">
      <c r="A8" s="76" t="s">
        <v>98</v>
      </c>
      <c r="B8" s="76" t="s">
        <v>99</v>
      </c>
      <c r="C8" s="76" t="s">
        <v>100</v>
      </c>
      <c r="D8" s="76" t="s">
        <v>81</v>
      </c>
      <c r="E8" s="83" t="s">
        <v>101</v>
      </c>
      <c r="F8" s="77" t="s">
        <v>121</v>
      </c>
      <c r="G8" s="76" t="s">
        <v>122</v>
      </c>
      <c r="H8" s="76" t="s">
        <v>123</v>
      </c>
      <c r="I8" s="76" t="s">
        <v>59</v>
      </c>
      <c r="J8" s="76" t="s">
        <v>86</v>
      </c>
      <c r="K8" s="76" t="s">
        <v>61</v>
      </c>
      <c r="L8" s="76">
        <v>12</v>
      </c>
      <c r="M8" s="76" t="s">
        <v>75</v>
      </c>
      <c r="N8" s="76" t="s">
        <v>63</v>
      </c>
      <c r="O8" s="76" t="s">
        <v>105</v>
      </c>
      <c r="P8" s="58">
        <v>1</v>
      </c>
      <c r="Q8" s="58">
        <v>1</v>
      </c>
      <c r="R8" s="58">
        <v>1</v>
      </c>
      <c r="S8" s="58">
        <f t="shared" si="0"/>
        <v>3</v>
      </c>
      <c r="T8" s="58">
        <v>3</v>
      </c>
      <c r="U8" s="58">
        <v>1</v>
      </c>
      <c r="V8" s="58">
        <v>1</v>
      </c>
      <c r="W8" s="58">
        <v>1</v>
      </c>
      <c r="X8" s="58">
        <f>SUM(U8:W8)</f>
        <v>3</v>
      </c>
      <c r="Y8" s="58">
        <v>3</v>
      </c>
      <c r="Z8" s="58">
        <v>1</v>
      </c>
      <c r="AA8" s="58">
        <v>1</v>
      </c>
      <c r="AB8" s="58">
        <v>1</v>
      </c>
      <c r="AC8" s="58">
        <f>SUM(Z8:AB8)</f>
        <v>3</v>
      </c>
      <c r="AD8" s="58">
        <v>3</v>
      </c>
      <c r="AE8" s="56">
        <v>1</v>
      </c>
      <c r="AF8" s="56">
        <v>1</v>
      </c>
      <c r="AG8" s="212">
        <v>1</v>
      </c>
      <c r="AH8" s="231" t="s">
        <v>124</v>
      </c>
      <c r="AI8" s="211" t="s">
        <v>125</v>
      </c>
      <c r="AJ8" s="211" t="s">
        <v>126</v>
      </c>
      <c r="AK8" s="233">
        <f t="shared" ref="AK8:AK11" si="5">AE8+AF8+AG8</f>
        <v>3</v>
      </c>
      <c r="AL8" s="237">
        <f t="shared" ref="AL8:AL11" si="6">AK8</f>
        <v>3</v>
      </c>
      <c r="AM8" s="263" t="s">
        <v>127</v>
      </c>
      <c r="AN8" s="264" t="s">
        <v>128</v>
      </c>
      <c r="AO8" s="225">
        <v>1</v>
      </c>
      <c r="AP8" s="226">
        <v>1</v>
      </c>
      <c r="AQ8" s="226">
        <v>1</v>
      </c>
      <c r="AR8" s="227"/>
      <c r="AS8" s="227"/>
      <c r="AT8" s="227"/>
      <c r="AU8" s="224">
        <f t="shared" si="2"/>
        <v>3</v>
      </c>
      <c r="AV8" s="224">
        <f>AU8</f>
        <v>3</v>
      </c>
      <c r="AW8" s="227"/>
      <c r="AX8" s="226">
        <v>1</v>
      </c>
      <c r="AY8" s="226">
        <v>1</v>
      </c>
      <c r="AZ8" s="230">
        <v>1</v>
      </c>
      <c r="BA8" s="86"/>
      <c r="BB8" s="86"/>
      <c r="BC8" s="86"/>
      <c r="BD8" s="85">
        <f t="shared" si="3"/>
        <v>3</v>
      </c>
      <c r="BE8" s="85">
        <f>BD8</f>
        <v>3</v>
      </c>
      <c r="BF8" s="86"/>
      <c r="BG8" s="56">
        <v>1</v>
      </c>
      <c r="BH8" s="56">
        <v>1</v>
      </c>
      <c r="BI8" s="56">
        <v>1</v>
      </c>
      <c r="BJ8" s="86"/>
      <c r="BK8" s="86"/>
      <c r="BL8" s="86"/>
      <c r="BM8" s="85">
        <f t="shared" si="4"/>
        <v>3</v>
      </c>
      <c r="BN8" s="85">
        <f>BM8</f>
        <v>3</v>
      </c>
      <c r="BO8" s="79">
        <f t="shared" si="1"/>
        <v>12</v>
      </c>
      <c r="BP8" s="79">
        <f t="shared" ref="BP8:BP12" si="7">BO8</f>
        <v>12</v>
      </c>
      <c r="BQ8" s="80"/>
      <c r="BR8" s="81"/>
    </row>
    <row r="9" spans="1:70" s="82" customFormat="1" ht="260.25" customHeight="1">
      <c r="A9" s="76" t="s">
        <v>129</v>
      </c>
      <c r="B9" s="76" t="s">
        <v>130</v>
      </c>
      <c r="C9" s="76" t="s">
        <v>131</v>
      </c>
      <c r="D9" s="76" t="s">
        <v>81</v>
      </c>
      <c r="E9" s="76" t="s">
        <v>132</v>
      </c>
      <c r="F9" s="77" t="s">
        <v>133</v>
      </c>
      <c r="G9" s="77" t="s">
        <v>134</v>
      </c>
      <c r="H9" s="76" t="s">
        <v>135</v>
      </c>
      <c r="I9" s="76" t="s">
        <v>59</v>
      </c>
      <c r="J9" s="76" t="s">
        <v>86</v>
      </c>
      <c r="K9" s="76" t="s">
        <v>61</v>
      </c>
      <c r="L9" s="76">
        <v>2</v>
      </c>
      <c r="M9" s="76" t="s">
        <v>75</v>
      </c>
      <c r="N9" s="76" t="s">
        <v>63</v>
      </c>
      <c r="O9" s="76" t="s">
        <v>136</v>
      </c>
      <c r="P9" s="58">
        <v>0</v>
      </c>
      <c r="Q9" s="58">
        <v>0</v>
      </c>
      <c r="R9" s="58">
        <v>0</v>
      </c>
      <c r="S9" s="58">
        <f t="shared" si="0"/>
        <v>0</v>
      </c>
      <c r="T9" s="58">
        <v>0</v>
      </c>
      <c r="U9" s="58">
        <v>0</v>
      </c>
      <c r="V9" s="58">
        <v>0</v>
      </c>
      <c r="W9" s="58">
        <v>1</v>
      </c>
      <c r="X9" s="58">
        <f>W9</f>
        <v>1</v>
      </c>
      <c r="Y9" s="58">
        <v>1</v>
      </c>
      <c r="Z9" s="58">
        <v>0</v>
      </c>
      <c r="AA9" s="58">
        <v>0</v>
      </c>
      <c r="AB9" s="58">
        <v>0</v>
      </c>
      <c r="AC9" s="58">
        <v>0</v>
      </c>
      <c r="AD9" s="58"/>
      <c r="AE9" s="56">
        <v>1</v>
      </c>
      <c r="AF9" s="56">
        <v>1</v>
      </c>
      <c r="AG9" s="56">
        <v>1</v>
      </c>
      <c r="AH9" s="231" t="s">
        <v>137</v>
      </c>
      <c r="AI9" s="211" t="s">
        <v>138</v>
      </c>
      <c r="AJ9" s="211" t="s">
        <v>139</v>
      </c>
      <c r="AK9" s="233">
        <f t="shared" si="5"/>
        <v>3</v>
      </c>
      <c r="AL9" s="259">
        <f t="shared" si="6"/>
        <v>3</v>
      </c>
      <c r="AM9" s="216" t="s">
        <v>140</v>
      </c>
      <c r="AN9" s="222" t="s">
        <v>93</v>
      </c>
      <c r="AO9" s="261">
        <v>1</v>
      </c>
      <c r="AP9" s="226">
        <v>1</v>
      </c>
      <c r="AQ9" s="226">
        <v>1</v>
      </c>
      <c r="AR9" s="221"/>
      <c r="AS9" s="221"/>
      <c r="AT9" s="221"/>
      <c r="AU9" s="224">
        <f t="shared" si="2"/>
        <v>3</v>
      </c>
      <c r="AV9" s="224">
        <f>AU9</f>
        <v>3</v>
      </c>
      <c r="AW9" s="221"/>
      <c r="AX9" s="226">
        <v>1</v>
      </c>
      <c r="AY9" s="226">
        <v>1</v>
      </c>
      <c r="AZ9" s="230">
        <v>1</v>
      </c>
      <c r="BA9" s="78"/>
      <c r="BB9" s="78"/>
      <c r="BC9" s="78"/>
      <c r="BD9" s="85">
        <f t="shared" si="3"/>
        <v>3</v>
      </c>
      <c r="BE9" s="85">
        <f>BD9</f>
        <v>3</v>
      </c>
      <c r="BF9" s="78"/>
      <c r="BG9" s="56">
        <v>1</v>
      </c>
      <c r="BH9" s="56">
        <v>1</v>
      </c>
      <c r="BI9" s="56">
        <v>1</v>
      </c>
      <c r="BJ9" s="78"/>
      <c r="BK9" s="78"/>
      <c r="BL9" s="78"/>
      <c r="BM9" s="85">
        <f t="shared" si="4"/>
        <v>3</v>
      </c>
      <c r="BN9" s="85">
        <f>BM9</f>
        <v>3</v>
      </c>
      <c r="BO9" s="79">
        <f t="shared" si="1"/>
        <v>12</v>
      </c>
      <c r="BP9" s="79">
        <f t="shared" si="7"/>
        <v>12</v>
      </c>
      <c r="BQ9" s="87"/>
      <c r="BR9" s="86"/>
    </row>
    <row r="10" spans="1:70" s="82" customFormat="1" ht="224.25" customHeight="1">
      <c r="A10" s="76" t="s">
        <v>129</v>
      </c>
      <c r="B10" s="76" t="s">
        <v>130</v>
      </c>
      <c r="C10" s="76" t="s">
        <v>131</v>
      </c>
      <c r="D10" s="76" t="s">
        <v>81</v>
      </c>
      <c r="E10" s="76" t="s">
        <v>132</v>
      </c>
      <c r="F10" s="77" t="s">
        <v>141</v>
      </c>
      <c r="G10" s="77" t="s">
        <v>142</v>
      </c>
      <c r="H10" s="76" t="s">
        <v>143</v>
      </c>
      <c r="I10" s="76" t="s">
        <v>59</v>
      </c>
      <c r="J10" s="76" t="s">
        <v>86</v>
      </c>
      <c r="K10" s="76" t="s">
        <v>61</v>
      </c>
      <c r="L10" s="76">
        <v>1</v>
      </c>
      <c r="M10" s="76" t="s">
        <v>75</v>
      </c>
      <c r="N10" s="76" t="s">
        <v>63</v>
      </c>
      <c r="O10" s="76" t="s">
        <v>136</v>
      </c>
      <c r="P10" s="58">
        <v>0</v>
      </c>
      <c r="Q10" s="58">
        <v>0</v>
      </c>
      <c r="R10" s="58">
        <v>0</v>
      </c>
      <c r="S10" s="58">
        <f t="shared" si="0"/>
        <v>0</v>
      </c>
      <c r="T10" s="58">
        <v>0</v>
      </c>
      <c r="U10" s="58">
        <v>0</v>
      </c>
      <c r="V10" s="58">
        <v>0</v>
      </c>
      <c r="W10" s="58">
        <v>1</v>
      </c>
      <c r="X10" s="58">
        <f>SUM(U10:W10)</f>
        <v>1</v>
      </c>
      <c r="Y10" s="58">
        <v>1</v>
      </c>
      <c r="Z10" s="58">
        <v>0</v>
      </c>
      <c r="AA10" s="58">
        <v>0</v>
      </c>
      <c r="AB10" s="58">
        <v>0</v>
      </c>
      <c r="AC10" s="58">
        <f>SUM(Z10:AB10)</f>
        <v>0</v>
      </c>
      <c r="AD10" s="58"/>
      <c r="AE10" s="56">
        <v>1</v>
      </c>
      <c r="AF10" s="56">
        <v>1</v>
      </c>
      <c r="AG10" s="56">
        <v>1</v>
      </c>
      <c r="AH10" s="232" t="s">
        <v>144</v>
      </c>
      <c r="AI10" s="211" t="s">
        <v>145</v>
      </c>
      <c r="AJ10" s="211" t="s">
        <v>146</v>
      </c>
      <c r="AK10" s="233">
        <f t="shared" si="5"/>
        <v>3</v>
      </c>
      <c r="AL10" s="259">
        <f t="shared" si="6"/>
        <v>3</v>
      </c>
      <c r="AM10" s="238" t="s">
        <v>147</v>
      </c>
      <c r="AN10" s="222" t="s">
        <v>148</v>
      </c>
      <c r="AO10" s="261">
        <v>1</v>
      </c>
      <c r="AP10" s="226">
        <v>1</v>
      </c>
      <c r="AQ10" s="226">
        <v>1</v>
      </c>
      <c r="AR10" s="227"/>
      <c r="AS10" s="227"/>
      <c r="AT10" s="227"/>
      <c r="AU10" s="224">
        <f t="shared" si="2"/>
        <v>3</v>
      </c>
      <c r="AV10" s="224">
        <f>AU10</f>
        <v>3</v>
      </c>
      <c r="AW10" s="227"/>
      <c r="AX10" s="226">
        <v>1</v>
      </c>
      <c r="AY10" s="226">
        <v>1</v>
      </c>
      <c r="AZ10" s="230">
        <v>1</v>
      </c>
      <c r="BA10" s="86"/>
      <c r="BB10" s="86"/>
      <c r="BC10" s="86"/>
      <c r="BD10" s="85">
        <f t="shared" si="3"/>
        <v>3</v>
      </c>
      <c r="BE10" s="85">
        <f>BD10</f>
        <v>3</v>
      </c>
      <c r="BF10" s="86"/>
      <c r="BG10" s="56">
        <v>1</v>
      </c>
      <c r="BH10" s="56">
        <v>1</v>
      </c>
      <c r="BI10" s="56">
        <v>1</v>
      </c>
      <c r="BJ10" s="86"/>
      <c r="BK10" s="86"/>
      <c r="BL10" s="86"/>
      <c r="BM10" s="85">
        <f t="shared" si="4"/>
        <v>3</v>
      </c>
      <c r="BN10" s="85">
        <f>BM10</f>
        <v>3</v>
      </c>
      <c r="BO10" s="79">
        <f t="shared" si="1"/>
        <v>12</v>
      </c>
      <c r="BP10" s="79">
        <f t="shared" si="7"/>
        <v>12</v>
      </c>
      <c r="BQ10" s="80"/>
      <c r="BR10" s="88"/>
    </row>
    <row r="11" spans="1:70" s="82" customFormat="1" ht="180" customHeight="1">
      <c r="A11" s="76" t="s">
        <v>129</v>
      </c>
      <c r="B11" s="76" t="s">
        <v>130</v>
      </c>
      <c r="C11" s="76" t="s">
        <v>131</v>
      </c>
      <c r="D11" s="76" t="s">
        <v>81</v>
      </c>
      <c r="E11" s="76" t="s">
        <v>132</v>
      </c>
      <c r="F11" s="77" t="s">
        <v>149</v>
      </c>
      <c r="G11" s="77" t="s">
        <v>150</v>
      </c>
      <c r="H11" s="76" t="s">
        <v>151</v>
      </c>
      <c r="I11" s="76" t="s">
        <v>59</v>
      </c>
      <c r="J11" s="76" t="s">
        <v>86</v>
      </c>
      <c r="K11" s="76" t="s">
        <v>61</v>
      </c>
      <c r="L11" s="76">
        <v>127</v>
      </c>
      <c r="M11" s="76" t="s">
        <v>75</v>
      </c>
      <c r="N11" s="76" t="s">
        <v>63</v>
      </c>
      <c r="O11" s="76" t="s">
        <v>115</v>
      </c>
      <c r="P11" s="58">
        <v>0</v>
      </c>
      <c r="Q11" s="58">
        <v>0</v>
      </c>
      <c r="R11" s="58">
        <v>0</v>
      </c>
      <c r="S11" s="58">
        <f t="shared" si="0"/>
        <v>0</v>
      </c>
      <c r="T11" s="89">
        <v>0</v>
      </c>
      <c r="U11" s="58">
        <v>0</v>
      </c>
      <c r="V11" s="58">
        <v>0</v>
      </c>
      <c r="W11" s="58">
        <v>62</v>
      </c>
      <c r="X11" s="58">
        <f>SUM(U11:W11)</f>
        <v>62</v>
      </c>
      <c r="Y11" s="58">
        <v>57</v>
      </c>
      <c r="Z11" s="58">
        <v>0</v>
      </c>
      <c r="AA11" s="58">
        <v>0</v>
      </c>
      <c r="AB11" s="58">
        <v>0</v>
      </c>
      <c r="AC11" s="58">
        <f>SUM(Z11:AB11)</f>
        <v>0</v>
      </c>
      <c r="AD11" s="89"/>
      <c r="AE11" s="58">
        <v>11</v>
      </c>
      <c r="AF11" s="58">
        <v>11</v>
      </c>
      <c r="AG11" s="58">
        <v>11</v>
      </c>
      <c r="AH11" s="231" t="s">
        <v>152</v>
      </c>
      <c r="AI11" s="211" t="s">
        <v>153</v>
      </c>
      <c r="AJ11" s="211" t="s">
        <v>154</v>
      </c>
      <c r="AK11" s="239">
        <f t="shared" si="5"/>
        <v>33</v>
      </c>
      <c r="AL11" s="260">
        <f t="shared" si="6"/>
        <v>33</v>
      </c>
      <c r="AM11" s="216" t="s">
        <v>155</v>
      </c>
      <c r="AN11" s="222" t="s">
        <v>156</v>
      </c>
      <c r="AO11" s="262">
        <v>11</v>
      </c>
      <c r="AP11" s="221">
        <v>11</v>
      </c>
      <c r="AQ11" s="221">
        <v>11</v>
      </c>
      <c r="AR11" s="227"/>
      <c r="AS11" s="227"/>
      <c r="AT11" s="227"/>
      <c r="AU11" s="224">
        <f t="shared" si="2"/>
        <v>33</v>
      </c>
      <c r="AV11" s="227"/>
      <c r="AW11" s="227"/>
      <c r="AX11" s="221">
        <v>11</v>
      </c>
      <c r="AY11" s="221">
        <v>10</v>
      </c>
      <c r="AZ11" s="229">
        <v>10</v>
      </c>
      <c r="BA11" s="78"/>
      <c r="BB11" s="86"/>
      <c r="BC11" s="86"/>
      <c r="BD11" s="85">
        <f t="shared" si="3"/>
        <v>31</v>
      </c>
      <c r="BE11" s="86"/>
      <c r="BF11" s="86"/>
      <c r="BG11" s="78">
        <v>10</v>
      </c>
      <c r="BH11" s="78">
        <v>10</v>
      </c>
      <c r="BI11" s="78">
        <v>10</v>
      </c>
      <c r="BJ11" s="86"/>
      <c r="BK11" s="86"/>
      <c r="BL11" s="86"/>
      <c r="BM11" s="85">
        <f t="shared" si="4"/>
        <v>30</v>
      </c>
      <c r="BN11" s="86"/>
      <c r="BO11" s="58">
        <f t="shared" si="1"/>
        <v>127</v>
      </c>
      <c r="BP11" s="79">
        <f t="shared" si="7"/>
        <v>127</v>
      </c>
      <c r="BQ11" s="90"/>
      <c r="BR11" s="91"/>
    </row>
    <row r="12" spans="1:70" s="82" customFormat="1" ht="135" customHeight="1">
      <c r="A12" s="76" t="s">
        <v>129</v>
      </c>
      <c r="B12" s="76" t="s">
        <v>130</v>
      </c>
      <c r="C12" s="76" t="s">
        <v>131</v>
      </c>
      <c r="D12" s="76" t="s">
        <v>81</v>
      </c>
      <c r="E12" s="76" t="s">
        <v>132</v>
      </c>
      <c r="F12" s="77" t="s">
        <v>157</v>
      </c>
      <c r="G12" s="77" t="s">
        <v>158</v>
      </c>
      <c r="H12" s="76" t="s">
        <v>159</v>
      </c>
      <c r="I12" s="76" t="s">
        <v>59</v>
      </c>
      <c r="J12" s="76" t="s">
        <v>86</v>
      </c>
      <c r="K12" s="76" t="s">
        <v>61</v>
      </c>
      <c r="L12" s="76">
        <v>12</v>
      </c>
      <c r="M12" s="76" t="s">
        <v>75</v>
      </c>
      <c r="N12" s="76" t="s">
        <v>63</v>
      </c>
      <c r="O12" s="76" t="s">
        <v>136</v>
      </c>
      <c r="P12" s="58">
        <v>1</v>
      </c>
      <c r="Q12" s="58">
        <v>1</v>
      </c>
      <c r="R12" s="58">
        <v>1</v>
      </c>
      <c r="S12" s="58">
        <f t="shared" si="0"/>
        <v>3</v>
      </c>
      <c r="T12" s="58">
        <v>3</v>
      </c>
      <c r="U12" s="58">
        <v>1</v>
      </c>
      <c r="V12" s="58">
        <v>1</v>
      </c>
      <c r="W12" s="58">
        <v>1</v>
      </c>
      <c r="X12" s="58">
        <f>SUM(U12:W12)</f>
        <v>3</v>
      </c>
      <c r="Y12" s="58">
        <v>1</v>
      </c>
      <c r="Z12" s="58">
        <v>1</v>
      </c>
      <c r="AA12" s="58">
        <v>1</v>
      </c>
      <c r="AB12" s="58">
        <v>1</v>
      </c>
      <c r="AC12" s="58">
        <f>SUM(Z12:AB12)</f>
        <v>3</v>
      </c>
      <c r="AD12" s="58">
        <v>3</v>
      </c>
      <c r="AE12" s="56">
        <v>1</v>
      </c>
      <c r="AF12" s="56">
        <v>1</v>
      </c>
      <c r="AG12" s="56">
        <v>1</v>
      </c>
      <c r="AH12" s="232" t="s">
        <v>160</v>
      </c>
      <c r="AI12" s="211" t="s">
        <v>161</v>
      </c>
      <c r="AJ12" s="211" t="s">
        <v>162</v>
      </c>
      <c r="AK12" s="239">
        <f>SUM(AE12:AG12)</f>
        <v>3</v>
      </c>
      <c r="AL12" s="260">
        <f>AK12</f>
        <v>3</v>
      </c>
      <c r="AM12" s="211" t="s">
        <v>163</v>
      </c>
      <c r="AN12" s="222" t="s">
        <v>164</v>
      </c>
      <c r="AO12" s="261">
        <v>1</v>
      </c>
      <c r="AP12" s="226">
        <v>1</v>
      </c>
      <c r="AQ12" s="226">
        <v>1</v>
      </c>
      <c r="AR12" s="227"/>
      <c r="AS12" s="227"/>
      <c r="AT12" s="227"/>
      <c r="AU12" s="224">
        <f t="shared" si="2"/>
        <v>3</v>
      </c>
      <c r="AV12" s="227"/>
      <c r="AW12" s="227"/>
      <c r="AX12" s="226">
        <v>1</v>
      </c>
      <c r="AY12" s="226">
        <v>1</v>
      </c>
      <c r="AZ12" s="230">
        <v>1</v>
      </c>
      <c r="BA12" s="57"/>
      <c r="BB12" s="86"/>
      <c r="BC12" s="86"/>
      <c r="BD12" s="85">
        <f t="shared" si="3"/>
        <v>3</v>
      </c>
      <c r="BE12" s="86"/>
      <c r="BF12" s="86"/>
      <c r="BG12" s="56">
        <v>1</v>
      </c>
      <c r="BH12" s="56">
        <v>1</v>
      </c>
      <c r="BI12" s="56">
        <v>1</v>
      </c>
      <c r="BJ12" s="86"/>
      <c r="BK12" s="86"/>
      <c r="BL12" s="86"/>
      <c r="BM12" s="85">
        <f t="shared" si="4"/>
        <v>3</v>
      </c>
      <c r="BN12" s="86"/>
      <c r="BO12" s="79">
        <f t="shared" si="1"/>
        <v>12</v>
      </c>
      <c r="BP12" s="79">
        <f t="shared" si="7"/>
        <v>12</v>
      </c>
      <c r="BQ12" s="80"/>
      <c r="BR12" s="92"/>
    </row>
    <row r="13" spans="1:70" ht="15">
      <c r="AM13" s="214"/>
    </row>
  </sheetData>
  <mergeCells count="23">
    <mergeCell ref="AE3:AG4"/>
    <mergeCell ref="A1:C3"/>
    <mergeCell ref="AC4:AD4"/>
    <mergeCell ref="P4:R4"/>
    <mergeCell ref="S4:T4"/>
    <mergeCell ref="U4:W4"/>
    <mergeCell ref="X4:Y4"/>
    <mergeCell ref="Z4:AB4"/>
    <mergeCell ref="BG3:BI4"/>
    <mergeCell ref="BJ3:BO3"/>
    <mergeCell ref="AH4:AJ4"/>
    <mergeCell ref="AK4:AN4"/>
    <mergeCell ref="AR4:AT4"/>
    <mergeCell ref="AU4:AW4"/>
    <mergeCell ref="BA4:BC4"/>
    <mergeCell ref="BD4:BF4"/>
    <mergeCell ref="BJ4:BL4"/>
    <mergeCell ref="BM4:BO4"/>
    <mergeCell ref="AH3:AN3"/>
    <mergeCell ref="AO3:AQ4"/>
    <mergeCell ref="AR3:AW3"/>
    <mergeCell ref="AX3:AZ4"/>
    <mergeCell ref="BA3:BF3"/>
  </mergeCells>
  <phoneticPr fontId="11" type="noConversion"/>
  <hyperlinks>
    <hyperlink ref="AN6" r:id="rId1" xr:uid="{431AE091-B3D6-478F-93D6-9062325C9417}"/>
    <hyperlink ref="AN7" r:id="rId2" xr:uid="{E5B0C6C5-3340-4ED2-A2E8-A90B3D9DF3E6}"/>
    <hyperlink ref="AN8" r:id="rId3" xr:uid="{B95CD58C-C955-48E8-BECF-A378518DC7F9}"/>
    <hyperlink ref="AN12" r:id="rId4" xr:uid="{816F3BBE-AD6B-4C94-B9D3-4F498804F1D3}"/>
    <hyperlink ref="AN11" r:id="rId5" xr:uid="{BB87A2E0-1032-4FE2-A766-112EB3867DBA}"/>
    <hyperlink ref="AN9" r:id="rId6" xr:uid="{32FE691A-B1EC-45BE-A287-2BFD7379F84F}"/>
    <hyperlink ref="AN10" r:id="rId7" xr:uid="{256B2652-9A23-4730-907A-EDDF97A66240}"/>
  </hyperlinks>
  <pageMargins left="0.7" right="0.7" top="0.75" bottom="0.75" header="0.3" footer="0.3"/>
  <pageSetup orientation="portrait" r:id="rId8"/>
  <drawing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1E5F0-F9C5-4906-8A9B-3D1C451D78EE}">
  <sheetPr>
    <tabColor theme="8" tint="0.39997558519241921"/>
  </sheetPr>
  <dimension ref="A1:BC20"/>
  <sheetViews>
    <sheetView topLeftCell="B15" zoomScale="70" zoomScaleNormal="70" workbookViewId="0">
      <selection activeCell="C16" sqref="C16"/>
    </sheetView>
  </sheetViews>
  <sheetFormatPr defaultColWidth="10" defaultRowHeight="14.45"/>
  <cols>
    <col min="1" max="1" width="19.7109375" customWidth="1"/>
    <col min="2" max="2" width="15.140625" customWidth="1"/>
    <col min="3" max="3" width="24.85546875" customWidth="1"/>
    <col min="4" max="4" width="20.5703125" customWidth="1"/>
    <col min="5" max="5" width="16.140625" customWidth="1"/>
    <col min="6" max="6" width="33.42578125" customWidth="1"/>
    <col min="7" max="7" width="26.85546875" customWidth="1"/>
    <col min="8" max="8" width="20.7109375" customWidth="1"/>
    <col min="9" max="9" width="12.140625" customWidth="1"/>
    <col min="10" max="10" width="12" customWidth="1"/>
    <col min="11" max="11" width="10.85546875" customWidth="1"/>
    <col min="12" max="12" width="7.28515625" customWidth="1"/>
    <col min="13" max="13" width="8" customWidth="1"/>
    <col min="14" max="14" width="9.42578125" customWidth="1"/>
    <col min="15" max="15" width="22.85546875" customWidth="1"/>
    <col min="16" max="16" width="10.42578125" customWidth="1"/>
    <col min="19" max="19" width="30.42578125" customWidth="1"/>
    <col min="20" max="20" width="30.85546875" customWidth="1"/>
    <col min="21" max="21" width="36.85546875" customWidth="1"/>
    <col min="22" max="22" width="8.5703125" customWidth="1"/>
    <col min="23" max="23" width="8.42578125" customWidth="1"/>
    <col min="24" max="24" width="73.7109375" customWidth="1"/>
    <col min="25" max="25" width="25.140625" customWidth="1"/>
    <col min="32" max="32" width="12.85546875" customWidth="1"/>
    <col min="33" max="34" width="12.42578125" customWidth="1"/>
    <col min="37" max="40" width="11.7109375" customWidth="1"/>
    <col min="41" max="41" width="13.85546875" customWidth="1"/>
    <col min="42" max="43" width="12.42578125" customWidth="1"/>
    <col min="45" max="45" width="11.140625" customWidth="1"/>
    <col min="46" max="49" width="10.42578125" customWidth="1"/>
    <col min="50" max="50" width="14" customWidth="1"/>
    <col min="51" max="51" width="13.28515625" customWidth="1"/>
    <col min="52" max="52" width="13.7109375" customWidth="1"/>
    <col min="53" max="53" width="11.7109375" customWidth="1"/>
    <col min="54" max="54" width="16.28515625" customWidth="1"/>
    <col min="55" max="55" width="39.42578125" style="119" customWidth="1"/>
  </cols>
  <sheetData>
    <row r="1" spans="1:55" ht="14.45" customHeight="1">
      <c r="A1" s="253" t="s">
        <v>1</v>
      </c>
      <c r="B1" s="253"/>
      <c r="C1" s="253"/>
      <c r="D1" s="253"/>
      <c r="E1" s="253"/>
      <c r="F1" s="253"/>
      <c r="G1" s="253"/>
      <c r="H1" s="253"/>
      <c r="I1" s="253"/>
      <c r="J1" s="253"/>
      <c r="K1" s="253"/>
      <c r="L1" s="253"/>
      <c r="M1" s="253"/>
      <c r="N1" s="253"/>
      <c r="O1" s="253"/>
      <c r="P1" s="253"/>
      <c r="Q1" s="253"/>
      <c r="R1" s="253"/>
      <c r="S1" s="253"/>
      <c r="T1" s="253"/>
      <c r="U1" s="253"/>
      <c r="V1" s="253"/>
      <c r="W1" s="253"/>
      <c r="X1" s="253"/>
      <c r="Y1" s="253"/>
      <c r="Z1" s="253"/>
      <c r="AA1" s="253"/>
      <c r="AB1" s="253"/>
      <c r="AC1" s="253"/>
      <c r="AD1" s="253"/>
      <c r="AE1" s="253"/>
      <c r="AF1" s="253"/>
      <c r="AG1" s="253"/>
      <c r="AH1" s="253"/>
      <c r="AI1" s="253"/>
      <c r="AJ1" s="253"/>
      <c r="AK1" s="253"/>
      <c r="AL1" s="253"/>
      <c r="AM1" s="253"/>
      <c r="AN1" s="253"/>
      <c r="AO1" s="253"/>
      <c r="AP1" s="253"/>
      <c r="AQ1" s="253"/>
      <c r="AR1" s="253"/>
      <c r="AS1" s="253"/>
      <c r="AT1" s="253"/>
      <c r="AU1" s="253"/>
      <c r="AV1" s="253"/>
      <c r="AW1" s="253"/>
      <c r="AX1" s="253"/>
      <c r="AY1" s="253"/>
      <c r="AZ1" s="253"/>
      <c r="BA1" s="253"/>
      <c r="BB1" s="253"/>
      <c r="BC1" s="253"/>
    </row>
    <row r="2" spans="1:55" ht="49.5" customHeight="1">
      <c r="A2" s="253"/>
      <c r="B2" s="253"/>
      <c r="C2" s="253"/>
      <c r="D2" s="253"/>
      <c r="E2" s="253"/>
      <c r="F2" s="253"/>
      <c r="G2" s="253"/>
      <c r="H2" s="253"/>
      <c r="I2" s="253"/>
      <c r="J2" s="253"/>
      <c r="K2" s="253"/>
      <c r="L2" s="253"/>
      <c r="M2" s="253"/>
      <c r="N2" s="253"/>
      <c r="O2" s="253"/>
      <c r="P2" s="253"/>
      <c r="Q2" s="253"/>
      <c r="R2" s="253"/>
      <c r="S2" s="253"/>
      <c r="T2" s="253"/>
      <c r="U2" s="253"/>
      <c r="V2" s="253"/>
      <c r="W2" s="253"/>
      <c r="X2" s="253"/>
      <c r="Y2" s="253"/>
      <c r="Z2" s="253"/>
      <c r="AA2" s="253"/>
      <c r="AB2" s="253"/>
      <c r="AC2" s="253"/>
      <c r="AD2" s="253"/>
      <c r="AE2" s="253"/>
      <c r="AF2" s="253"/>
      <c r="AG2" s="253"/>
      <c r="AH2" s="253"/>
      <c r="AI2" s="253"/>
      <c r="AJ2" s="253"/>
      <c r="AK2" s="253"/>
      <c r="AL2" s="253"/>
      <c r="AM2" s="253"/>
      <c r="AN2" s="253"/>
      <c r="AO2" s="253"/>
      <c r="AP2" s="253"/>
      <c r="AQ2" s="253"/>
      <c r="AR2" s="253"/>
      <c r="AS2" s="253"/>
      <c r="AT2" s="253"/>
      <c r="AU2" s="253"/>
      <c r="AV2" s="253"/>
      <c r="AW2" s="253"/>
      <c r="AX2" s="253"/>
      <c r="AY2" s="253"/>
      <c r="AZ2" s="253"/>
      <c r="BA2" s="253"/>
      <c r="BB2" s="253"/>
      <c r="BC2" s="253"/>
    </row>
    <row r="3" spans="1:55" ht="14.45" customHeight="1">
      <c r="A3" s="254"/>
      <c r="B3" s="254"/>
      <c r="C3" s="254"/>
      <c r="D3" s="254"/>
      <c r="E3" s="254"/>
      <c r="F3" s="254"/>
      <c r="G3" s="254"/>
      <c r="H3" s="254"/>
      <c r="I3" s="254"/>
      <c r="J3" s="254"/>
      <c r="K3" s="254"/>
      <c r="L3" s="254"/>
      <c r="M3" s="254"/>
      <c r="N3" s="254"/>
      <c r="O3" s="255"/>
      <c r="P3" s="244" t="s">
        <v>2</v>
      </c>
      <c r="Q3" s="244"/>
      <c r="R3" s="244"/>
      <c r="S3" s="242" t="s">
        <v>3</v>
      </c>
      <c r="T3" s="243"/>
      <c r="U3" s="243"/>
      <c r="V3" s="243"/>
      <c r="W3" s="243"/>
      <c r="X3" s="243"/>
      <c r="Y3" s="247"/>
      <c r="Z3" s="244" t="s">
        <v>2</v>
      </c>
      <c r="AA3" s="244"/>
      <c r="AB3" s="244"/>
      <c r="AC3" s="241" t="s">
        <v>3</v>
      </c>
      <c r="AD3" s="241"/>
      <c r="AE3" s="241"/>
      <c r="AF3" s="241"/>
      <c r="AG3" s="241"/>
      <c r="AH3" s="241"/>
      <c r="AI3" s="244" t="s">
        <v>2</v>
      </c>
      <c r="AJ3" s="244"/>
      <c r="AK3" s="244"/>
      <c r="AL3" s="241" t="s">
        <v>3</v>
      </c>
      <c r="AM3" s="241"/>
      <c r="AN3" s="241"/>
      <c r="AO3" s="241"/>
      <c r="AP3" s="241"/>
      <c r="AQ3" s="241"/>
      <c r="AR3" s="244" t="s">
        <v>2</v>
      </c>
      <c r="AS3" s="244"/>
      <c r="AT3" s="244"/>
      <c r="AU3" s="241" t="s">
        <v>3</v>
      </c>
      <c r="AV3" s="241"/>
      <c r="AW3" s="241"/>
      <c r="AX3" s="241"/>
      <c r="AY3" s="241"/>
      <c r="AZ3" s="241"/>
    </row>
    <row r="4" spans="1:55">
      <c r="A4" s="256"/>
      <c r="B4" s="256"/>
      <c r="C4" s="256"/>
      <c r="D4" s="256"/>
      <c r="E4" s="256"/>
      <c r="F4" s="256"/>
      <c r="G4" s="256"/>
      <c r="H4" s="256"/>
      <c r="I4" s="256"/>
      <c r="J4" s="256"/>
      <c r="K4" s="256"/>
      <c r="L4" s="256"/>
      <c r="M4" s="256"/>
      <c r="N4" s="256"/>
      <c r="O4" s="257"/>
      <c r="P4" s="244"/>
      <c r="Q4" s="244"/>
      <c r="R4" s="244"/>
      <c r="S4" s="242" t="s">
        <v>4</v>
      </c>
      <c r="T4" s="243"/>
      <c r="U4" s="243"/>
      <c r="V4" s="241" t="s">
        <v>5</v>
      </c>
      <c r="W4" s="241"/>
      <c r="X4" s="241"/>
      <c r="Y4" s="241"/>
      <c r="Z4" s="244"/>
      <c r="AA4" s="244"/>
      <c r="AB4" s="244"/>
      <c r="AC4" s="241" t="s">
        <v>4</v>
      </c>
      <c r="AD4" s="241"/>
      <c r="AE4" s="241"/>
      <c r="AF4" s="241" t="s">
        <v>5</v>
      </c>
      <c r="AG4" s="241"/>
      <c r="AH4" s="241"/>
      <c r="AI4" s="244"/>
      <c r="AJ4" s="244"/>
      <c r="AK4" s="244"/>
      <c r="AL4" s="241" t="s">
        <v>4</v>
      </c>
      <c r="AM4" s="241"/>
      <c r="AN4" s="241"/>
      <c r="AO4" s="241" t="s">
        <v>5</v>
      </c>
      <c r="AP4" s="241"/>
      <c r="AQ4" s="241"/>
      <c r="AR4" s="244"/>
      <c r="AS4" s="244"/>
      <c r="AT4" s="244"/>
      <c r="AU4" s="241" t="s">
        <v>4</v>
      </c>
      <c r="AV4" s="241"/>
      <c r="AW4" s="241"/>
      <c r="AX4" s="241" t="s">
        <v>5</v>
      </c>
      <c r="AY4" s="241"/>
      <c r="AZ4" s="241"/>
    </row>
    <row r="5" spans="1:55" ht="50.1">
      <c r="A5" s="22" t="s">
        <v>6</v>
      </c>
      <c r="B5" s="6" t="s">
        <v>7</v>
      </c>
      <c r="C5" s="6" t="s">
        <v>8</v>
      </c>
      <c r="D5" s="6" t="s">
        <v>9</v>
      </c>
      <c r="E5" s="7" t="s">
        <v>94</v>
      </c>
      <c r="F5" s="7" t="s">
        <v>11</v>
      </c>
      <c r="G5" s="7" t="s">
        <v>12</v>
      </c>
      <c r="H5" s="7" t="s">
        <v>13</v>
      </c>
      <c r="I5" s="7" t="s">
        <v>14</v>
      </c>
      <c r="J5" s="7" t="s">
        <v>15</v>
      </c>
      <c r="K5" s="7" t="s">
        <v>16</v>
      </c>
      <c r="L5" s="7" t="s">
        <v>17</v>
      </c>
      <c r="M5" s="7" t="s">
        <v>18</v>
      </c>
      <c r="N5" s="7" t="s">
        <v>19</v>
      </c>
      <c r="O5" s="7" t="s">
        <v>20</v>
      </c>
      <c r="P5" s="8" t="s">
        <v>21</v>
      </c>
      <c r="Q5" s="8" t="s">
        <v>22</v>
      </c>
      <c r="R5" s="8" t="s">
        <v>23</v>
      </c>
      <c r="S5" s="8" t="s">
        <v>21</v>
      </c>
      <c r="T5" s="8" t="s">
        <v>22</v>
      </c>
      <c r="U5" s="8" t="s">
        <v>23</v>
      </c>
      <c r="V5" s="8" t="s">
        <v>24</v>
      </c>
      <c r="W5" s="8" t="s">
        <v>25</v>
      </c>
      <c r="X5" s="8" t="s">
        <v>37</v>
      </c>
      <c r="Y5" s="8" t="s">
        <v>38</v>
      </c>
      <c r="Z5" s="8" t="s">
        <v>26</v>
      </c>
      <c r="AA5" s="8" t="s">
        <v>27</v>
      </c>
      <c r="AB5" s="8" t="s">
        <v>28</v>
      </c>
      <c r="AC5" s="8" t="s">
        <v>26</v>
      </c>
      <c r="AD5" s="8" t="s">
        <v>27</v>
      </c>
      <c r="AE5" s="8" t="s">
        <v>28</v>
      </c>
      <c r="AF5" s="8" t="s">
        <v>29</v>
      </c>
      <c r="AG5" s="8" t="s">
        <v>30</v>
      </c>
      <c r="AH5" s="8" t="s">
        <v>39</v>
      </c>
      <c r="AI5" s="8" t="s">
        <v>31</v>
      </c>
      <c r="AJ5" s="8" t="s">
        <v>32</v>
      </c>
      <c r="AK5" s="8" t="s">
        <v>33</v>
      </c>
      <c r="AL5" s="8" t="s">
        <v>31</v>
      </c>
      <c r="AM5" s="8" t="s">
        <v>32</v>
      </c>
      <c r="AN5" s="8" t="s">
        <v>33</v>
      </c>
      <c r="AO5" s="8" t="s">
        <v>34</v>
      </c>
      <c r="AP5" s="8" t="s">
        <v>35</v>
      </c>
      <c r="AQ5" s="8" t="s">
        <v>41</v>
      </c>
      <c r="AR5" s="8" t="s">
        <v>42</v>
      </c>
      <c r="AS5" s="8" t="s">
        <v>43</v>
      </c>
      <c r="AT5" s="9" t="s">
        <v>44</v>
      </c>
      <c r="AU5" s="8" t="s">
        <v>42</v>
      </c>
      <c r="AV5" s="8" t="s">
        <v>43</v>
      </c>
      <c r="AW5" s="9" t="s">
        <v>44</v>
      </c>
      <c r="AX5" s="8" t="s">
        <v>45</v>
      </c>
      <c r="AY5" s="10" t="s">
        <v>46</v>
      </c>
      <c r="AZ5" s="11" t="s">
        <v>48</v>
      </c>
      <c r="BA5" s="11" t="s">
        <v>49</v>
      </c>
      <c r="BB5" s="12" t="s">
        <v>165</v>
      </c>
      <c r="BC5" s="12" t="s">
        <v>50</v>
      </c>
    </row>
    <row r="6" spans="1:55" s="120" customFormat="1" ht="87" customHeight="1">
      <c r="A6" s="51" t="s">
        <v>51</v>
      </c>
      <c r="B6" s="76" t="s">
        <v>52</v>
      </c>
      <c r="C6" s="76" t="s">
        <v>166</v>
      </c>
      <c r="D6" s="76" t="s">
        <v>70</v>
      </c>
      <c r="E6" s="76" t="s">
        <v>167</v>
      </c>
      <c r="F6" s="77" t="s">
        <v>168</v>
      </c>
      <c r="G6" s="76" t="s">
        <v>169</v>
      </c>
      <c r="H6" s="76" t="s">
        <v>170</v>
      </c>
      <c r="I6" s="76" t="s">
        <v>59</v>
      </c>
      <c r="J6" s="76" t="s">
        <v>171</v>
      </c>
      <c r="K6" s="76" t="s">
        <v>61</v>
      </c>
      <c r="L6" s="76">
        <v>1</v>
      </c>
      <c r="M6" s="77" t="s">
        <v>75</v>
      </c>
      <c r="N6" s="76" t="s">
        <v>62</v>
      </c>
      <c r="O6" s="76" t="s">
        <v>172</v>
      </c>
      <c r="P6" s="57">
        <v>0.5</v>
      </c>
      <c r="Q6" s="57">
        <v>0.5</v>
      </c>
      <c r="R6" s="57">
        <v>0</v>
      </c>
      <c r="S6" s="143" t="s">
        <v>173</v>
      </c>
      <c r="T6" s="143" t="s">
        <v>174</v>
      </c>
      <c r="U6" s="192" t="s">
        <v>175</v>
      </c>
      <c r="V6" s="57">
        <f>SUM(P6:R6)</f>
        <v>1</v>
      </c>
      <c r="W6" s="57">
        <f>P6+Q6</f>
        <v>1</v>
      </c>
      <c r="X6" s="138" t="s">
        <v>176</v>
      </c>
      <c r="Y6" s="191" t="s">
        <v>110</v>
      </c>
      <c r="Z6" s="133">
        <v>0</v>
      </c>
      <c r="AA6" s="57">
        <v>0</v>
      </c>
      <c r="AB6" s="57">
        <v>0</v>
      </c>
      <c r="AC6" s="57"/>
      <c r="AD6" s="57"/>
      <c r="AE6" s="57"/>
      <c r="AF6" s="57">
        <v>0</v>
      </c>
      <c r="AG6" s="57"/>
      <c r="AH6" s="57"/>
      <c r="AI6" s="57">
        <v>0</v>
      </c>
      <c r="AJ6" s="57">
        <v>0</v>
      </c>
      <c r="AK6" s="57">
        <v>0</v>
      </c>
      <c r="AL6" s="57"/>
      <c r="AM6" s="57"/>
      <c r="AN6" s="57"/>
      <c r="AO6" s="57">
        <f>SUM(AI6:AK6)</f>
        <v>0</v>
      </c>
      <c r="AP6" s="57"/>
      <c r="AQ6" s="57"/>
      <c r="AR6" s="57">
        <v>0</v>
      </c>
      <c r="AS6" s="57">
        <v>0</v>
      </c>
      <c r="AT6" s="57">
        <v>0</v>
      </c>
      <c r="AU6" s="57"/>
      <c r="AV6" s="57"/>
      <c r="AW6" s="57"/>
      <c r="AX6" s="57">
        <v>0</v>
      </c>
      <c r="AY6" s="94"/>
      <c r="AZ6" s="57">
        <f t="shared" ref="AZ6:BA8" si="0">SUM(V6+AF6+AO6+AX6)</f>
        <v>1</v>
      </c>
      <c r="BA6" s="57">
        <f t="shared" si="0"/>
        <v>1</v>
      </c>
      <c r="BB6" s="90"/>
      <c r="BC6" s="157" t="s">
        <v>177</v>
      </c>
    </row>
    <row r="7" spans="1:55" s="120" customFormat="1" ht="213.75" customHeight="1">
      <c r="A7" s="51" t="s">
        <v>51</v>
      </c>
      <c r="B7" s="76" t="s">
        <v>52</v>
      </c>
      <c r="C7" s="76" t="s">
        <v>166</v>
      </c>
      <c r="D7" s="76" t="s">
        <v>70</v>
      </c>
      <c r="E7" s="76" t="s">
        <v>167</v>
      </c>
      <c r="F7" s="77" t="s">
        <v>178</v>
      </c>
      <c r="G7" s="76" t="s">
        <v>169</v>
      </c>
      <c r="H7" s="76" t="s">
        <v>179</v>
      </c>
      <c r="I7" s="76" t="s">
        <v>59</v>
      </c>
      <c r="J7" s="76" t="s">
        <v>86</v>
      </c>
      <c r="K7" s="76" t="s">
        <v>87</v>
      </c>
      <c r="L7" s="93">
        <v>1</v>
      </c>
      <c r="M7" s="77" t="s">
        <v>180</v>
      </c>
      <c r="N7" s="76" t="s">
        <v>63</v>
      </c>
      <c r="O7" s="76" t="s">
        <v>172</v>
      </c>
      <c r="P7" s="57">
        <v>0</v>
      </c>
      <c r="Q7" s="57">
        <v>0</v>
      </c>
      <c r="R7" s="57">
        <v>0.1</v>
      </c>
      <c r="S7" s="136" t="s">
        <v>181</v>
      </c>
      <c r="T7" s="143" t="s">
        <v>182</v>
      </c>
      <c r="U7" s="145" t="s">
        <v>183</v>
      </c>
      <c r="V7" s="95">
        <f>SUM(P7:R7)</f>
        <v>0.1</v>
      </c>
      <c r="W7" s="95">
        <f>R7</f>
        <v>0.1</v>
      </c>
      <c r="X7" s="145" t="s">
        <v>184</v>
      </c>
      <c r="Y7" s="191" t="s">
        <v>120</v>
      </c>
      <c r="Z7" s="57">
        <v>0.1</v>
      </c>
      <c r="AA7" s="57">
        <v>0.1</v>
      </c>
      <c r="AB7" s="57">
        <v>0.1</v>
      </c>
      <c r="AC7" s="57"/>
      <c r="AD7" s="57"/>
      <c r="AE7" s="57"/>
      <c r="AF7" s="57">
        <f>SUM(Z7:AB7)</f>
        <v>0.30000000000000004</v>
      </c>
      <c r="AG7" s="57">
        <f>Z7+AA7+AB7</f>
        <v>0.30000000000000004</v>
      </c>
      <c r="AH7" s="57"/>
      <c r="AI7" s="57">
        <v>0.1</v>
      </c>
      <c r="AJ7" s="57">
        <v>0.1</v>
      </c>
      <c r="AK7" s="57">
        <v>0.1</v>
      </c>
      <c r="AL7" s="57"/>
      <c r="AM7" s="57"/>
      <c r="AN7" s="57"/>
      <c r="AO7" s="57">
        <f>SUM(AI7:AK7)</f>
        <v>0.30000000000000004</v>
      </c>
      <c r="AP7" s="57">
        <f t="shared" ref="AP7:AP17" si="1">AI7+AJ7+AK7</f>
        <v>0.30000000000000004</v>
      </c>
      <c r="AQ7" s="57"/>
      <c r="AR7" s="57">
        <v>0.1</v>
      </c>
      <c r="AS7" s="57">
        <v>0.1</v>
      </c>
      <c r="AT7" s="57">
        <v>0.1</v>
      </c>
      <c r="AU7" s="57"/>
      <c r="AV7" s="57"/>
      <c r="AW7" s="57"/>
      <c r="AX7" s="57">
        <f>AR7+AS7+AT7</f>
        <v>0.30000000000000004</v>
      </c>
      <c r="AY7" s="94">
        <f>AR7+AS7+AT7</f>
        <v>0.30000000000000004</v>
      </c>
      <c r="AZ7" s="57">
        <f t="shared" si="0"/>
        <v>1</v>
      </c>
      <c r="BA7" s="57">
        <f t="shared" si="0"/>
        <v>1</v>
      </c>
      <c r="BB7" s="90"/>
      <c r="BC7" s="158" t="s">
        <v>185</v>
      </c>
    </row>
    <row r="8" spans="1:55" s="120" customFormat="1" ht="99.75" customHeight="1">
      <c r="A8" s="51" t="s">
        <v>51</v>
      </c>
      <c r="B8" s="76" t="s">
        <v>52</v>
      </c>
      <c r="C8" s="76" t="s">
        <v>53</v>
      </c>
      <c r="D8" s="77" t="s">
        <v>186</v>
      </c>
      <c r="E8" s="76" t="s">
        <v>187</v>
      </c>
      <c r="F8" s="77" t="s">
        <v>188</v>
      </c>
      <c r="G8" s="77" t="s">
        <v>189</v>
      </c>
      <c r="H8" s="76" t="s">
        <v>190</v>
      </c>
      <c r="I8" s="76" t="s">
        <v>59</v>
      </c>
      <c r="J8" s="76" t="s">
        <v>86</v>
      </c>
      <c r="K8" s="76" t="s">
        <v>87</v>
      </c>
      <c r="L8" s="83">
        <v>1</v>
      </c>
      <c r="M8" s="77" t="s">
        <v>180</v>
      </c>
      <c r="N8" s="76" t="s">
        <v>63</v>
      </c>
      <c r="O8" s="176" t="s">
        <v>191</v>
      </c>
      <c r="P8" s="57">
        <v>0</v>
      </c>
      <c r="Q8" s="57">
        <v>0</v>
      </c>
      <c r="R8" s="57">
        <v>0.1</v>
      </c>
      <c r="S8" s="136" t="s">
        <v>192</v>
      </c>
      <c r="T8" s="192" t="s">
        <v>192</v>
      </c>
      <c r="U8" s="145" t="s">
        <v>193</v>
      </c>
      <c r="V8" s="146">
        <f>SUM(P8:R8)</f>
        <v>0.1</v>
      </c>
      <c r="W8" s="146">
        <f>R8</f>
        <v>0.1</v>
      </c>
      <c r="X8" s="142" t="s">
        <v>194</v>
      </c>
      <c r="Y8" s="191" t="s">
        <v>128</v>
      </c>
      <c r="Z8" s="57">
        <v>0.1</v>
      </c>
      <c r="AA8" s="57">
        <v>0.1</v>
      </c>
      <c r="AB8" s="57">
        <v>0.1</v>
      </c>
      <c r="AC8" s="68"/>
      <c r="AD8" s="68"/>
      <c r="AE8" s="68"/>
      <c r="AF8" s="68">
        <f>SUM(Z8:AB8)</f>
        <v>0.30000000000000004</v>
      </c>
      <c r="AG8" s="57">
        <f>Z8+AA8+AB8</f>
        <v>0.30000000000000004</v>
      </c>
      <c r="AH8" s="68"/>
      <c r="AI8" s="57">
        <v>0.1</v>
      </c>
      <c r="AJ8" s="57">
        <v>0.1</v>
      </c>
      <c r="AK8" s="57">
        <v>0.1</v>
      </c>
      <c r="AL8" s="68"/>
      <c r="AM8" s="68"/>
      <c r="AN8" s="68"/>
      <c r="AO8" s="68">
        <f>SUM(AI8:AK8)</f>
        <v>0.30000000000000004</v>
      </c>
      <c r="AP8" s="57">
        <f t="shared" si="1"/>
        <v>0.30000000000000004</v>
      </c>
      <c r="AQ8" s="68"/>
      <c r="AR8" s="57">
        <v>0.1</v>
      </c>
      <c r="AS8" s="57">
        <v>0.1</v>
      </c>
      <c r="AT8" s="57">
        <v>0.1</v>
      </c>
      <c r="AU8" s="68"/>
      <c r="AV8" s="68"/>
      <c r="AW8" s="68"/>
      <c r="AX8" s="68">
        <f>AR8+AS8+AT8</f>
        <v>0.30000000000000004</v>
      </c>
      <c r="AY8" s="94">
        <f>AR8+AS8+AT8</f>
        <v>0.30000000000000004</v>
      </c>
      <c r="AZ8" s="68">
        <f t="shared" si="0"/>
        <v>1</v>
      </c>
      <c r="BA8" s="68">
        <f t="shared" si="0"/>
        <v>1</v>
      </c>
      <c r="BB8" s="159"/>
      <c r="BC8" s="160" t="s">
        <v>195</v>
      </c>
    </row>
    <row r="9" spans="1:55" s="120" customFormat="1" ht="96.95" customHeight="1">
      <c r="A9" s="51" t="s">
        <v>51</v>
      </c>
      <c r="B9" s="76" t="s">
        <v>52</v>
      </c>
      <c r="C9" s="76" t="s">
        <v>53</v>
      </c>
      <c r="D9" s="76" t="s">
        <v>196</v>
      </c>
      <c r="E9" s="76" t="s">
        <v>187</v>
      </c>
      <c r="F9" s="77" t="s">
        <v>197</v>
      </c>
      <c r="G9" s="76" t="s">
        <v>198</v>
      </c>
      <c r="H9" s="76" t="s">
        <v>199</v>
      </c>
      <c r="I9" s="76" t="s">
        <v>59</v>
      </c>
      <c r="J9" s="76" t="s">
        <v>171</v>
      </c>
      <c r="K9" s="177" t="s">
        <v>61</v>
      </c>
      <c r="L9" s="96">
        <v>4</v>
      </c>
      <c r="M9" s="77" t="s">
        <v>75</v>
      </c>
      <c r="N9" s="76" t="s">
        <v>180</v>
      </c>
      <c r="O9" s="76" t="s">
        <v>200</v>
      </c>
      <c r="P9" s="56">
        <v>1</v>
      </c>
      <c r="Q9" s="56">
        <v>1</v>
      </c>
      <c r="R9" s="56">
        <v>2</v>
      </c>
      <c r="S9" s="136" t="s">
        <v>201</v>
      </c>
      <c r="T9" s="144" t="s">
        <v>202</v>
      </c>
      <c r="U9" s="144" t="s">
        <v>203</v>
      </c>
      <c r="V9" s="59">
        <f>P9+Q9+R9</f>
        <v>4</v>
      </c>
      <c r="W9" s="56">
        <f t="shared" ref="W9:W17" si="2">V9</f>
        <v>4</v>
      </c>
      <c r="X9" s="136" t="s">
        <v>204</v>
      </c>
      <c r="Y9" s="191" t="s">
        <v>93</v>
      </c>
      <c r="Z9" s="56">
        <v>0</v>
      </c>
      <c r="AA9" s="56">
        <v>8.3299999999999999E-2</v>
      </c>
      <c r="AB9" s="56">
        <v>0</v>
      </c>
      <c r="AC9" s="54"/>
      <c r="AD9" s="54"/>
      <c r="AE9" s="54"/>
      <c r="AF9" s="59">
        <v>0</v>
      </c>
      <c r="AG9" s="56">
        <v>0</v>
      </c>
      <c r="AH9" s="54"/>
      <c r="AI9" s="56">
        <v>0</v>
      </c>
      <c r="AJ9" s="56">
        <v>0</v>
      </c>
      <c r="AK9" s="56">
        <v>0</v>
      </c>
      <c r="AL9" s="54"/>
      <c r="AM9" s="54"/>
      <c r="AN9" s="54"/>
      <c r="AO9" s="59">
        <f>SUM(AI9:AK9)</f>
        <v>0</v>
      </c>
      <c r="AP9" s="56">
        <f t="shared" si="1"/>
        <v>0</v>
      </c>
      <c r="AQ9" s="54"/>
      <c r="AR9" s="56">
        <v>8.3299999999999999E-2</v>
      </c>
      <c r="AS9" s="56">
        <v>8.3299999999999999E-2</v>
      </c>
      <c r="AT9" s="56">
        <v>0</v>
      </c>
      <c r="AU9" s="54"/>
      <c r="AV9" s="54"/>
      <c r="AW9" s="54"/>
      <c r="AX9" s="59">
        <v>0</v>
      </c>
      <c r="AY9" s="161">
        <v>0</v>
      </c>
      <c r="AZ9" s="59">
        <f>L9</f>
        <v>4</v>
      </c>
      <c r="BA9" s="59">
        <f>P9+Q9+R9</f>
        <v>4</v>
      </c>
      <c r="BB9" s="90"/>
      <c r="BC9" s="162" t="s">
        <v>205</v>
      </c>
    </row>
    <row r="10" spans="1:55" s="120" customFormat="1" ht="90.95" customHeight="1">
      <c r="A10" s="51" t="s">
        <v>51</v>
      </c>
      <c r="B10" s="77" t="s">
        <v>52</v>
      </c>
      <c r="C10" s="76" t="s">
        <v>53</v>
      </c>
      <c r="D10" s="77" t="s">
        <v>196</v>
      </c>
      <c r="E10" s="77" t="s">
        <v>187</v>
      </c>
      <c r="F10" s="77" t="s">
        <v>206</v>
      </c>
      <c r="G10" s="77" t="s">
        <v>207</v>
      </c>
      <c r="H10" s="77" t="s">
        <v>208</v>
      </c>
      <c r="I10" s="77" t="s">
        <v>59</v>
      </c>
      <c r="J10" s="77" t="s">
        <v>86</v>
      </c>
      <c r="K10" s="77" t="s">
        <v>87</v>
      </c>
      <c r="L10" s="97">
        <v>1</v>
      </c>
      <c r="M10" s="77" t="s">
        <v>180</v>
      </c>
      <c r="N10" s="77" t="s">
        <v>63</v>
      </c>
      <c r="O10" s="77" t="s">
        <v>200</v>
      </c>
      <c r="P10" s="95">
        <v>0</v>
      </c>
      <c r="Q10" s="95">
        <v>0</v>
      </c>
      <c r="R10" s="95">
        <v>0.1</v>
      </c>
      <c r="S10" s="192" t="s">
        <v>192</v>
      </c>
      <c r="T10" s="192" t="s">
        <v>192</v>
      </c>
      <c r="U10" s="147" t="s">
        <v>209</v>
      </c>
      <c r="V10" s="148">
        <f>P10+Q10+R10</f>
        <v>0.1</v>
      </c>
      <c r="W10" s="148">
        <f t="shared" si="2"/>
        <v>0.1</v>
      </c>
      <c r="X10" s="182" t="s">
        <v>210</v>
      </c>
      <c r="Y10" s="191" t="s">
        <v>211</v>
      </c>
      <c r="Z10" s="95">
        <v>0.1</v>
      </c>
      <c r="AA10" s="95">
        <v>0.1</v>
      </c>
      <c r="AB10" s="95">
        <v>0.1</v>
      </c>
      <c r="AC10" s="95"/>
      <c r="AD10" s="163"/>
      <c r="AE10" s="163"/>
      <c r="AF10" s="95">
        <f>Z10+AA10+AB10</f>
        <v>0.30000000000000004</v>
      </c>
      <c r="AG10" s="95">
        <f t="shared" ref="AG10:AG17" si="3">Z10+AA10+AB10</f>
        <v>0.30000000000000004</v>
      </c>
      <c r="AH10" s="163"/>
      <c r="AI10" s="95">
        <v>0.1</v>
      </c>
      <c r="AJ10" s="95">
        <v>0.1</v>
      </c>
      <c r="AK10" s="95">
        <v>0.1</v>
      </c>
      <c r="AL10" s="163"/>
      <c r="AM10" s="163"/>
      <c r="AN10" s="163"/>
      <c r="AO10" s="95">
        <f>AI10+AJ10+AK10</f>
        <v>0.30000000000000004</v>
      </c>
      <c r="AP10" s="95">
        <f t="shared" si="1"/>
        <v>0.30000000000000004</v>
      </c>
      <c r="AQ10" s="163"/>
      <c r="AR10" s="95">
        <v>0.1</v>
      </c>
      <c r="AS10" s="95">
        <v>0.1</v>
      </c>
      <c r="AT10" s="95">
        <v>0.1</v>
      </c>
      <c r="AU10" s="163"/>
      <c r="AV10" s="163"/>
      <c r="AW10" s="163"/>
      <c r="AX10" s="98">
        <f>AR10+AS10+AT10</f>
        <v>0.30000000000000004</v>
      </c>
      <c r="AY10" s="98">
        <f t="shared" ref="AY10:AY17" si="4">AR10+AS10+AT10</f>
        <v>0.30000000000000004</v>
      </c>
      <c r="AZ10" s="148">
        <f>AX10+AO10+AF10+V10</f>
        <v>1.0000000000000002</v>
      </c>
      <c r="BA10" s="146">
        <f>AZ10</f>
        <v>1.0000000000000002</v>
      </c>
      <c r="BB10" s="164"/>
      <c r="BC10" s="165"/>
    </row>
    <row r="11" spans="1:55" s="120" customFormat="1" ht="95.45" customHeight="1">
      <c r="A11" s="51" t="s">
        <v>51</v>
      </c>
      <c r="B11" s="77" t="s">
        <v>52</v>
      </c>
      <c r="C11" s="76" t="s">
        <v>53</v>
      </c>
      <c r="D11" s="77" t="s">
        <v>196</v>
      </c>
      <c r="E11" s="77" t="s">
        <v>187</v>
      </c>
      <c r="F11" s="77" t="s">
        <v>212</v>
      </c>
      <c r="G11" s="77" t="s">
        <v>213</v>
      </c>
      <c r="H11" s="77" t="s">
        <v>214</v>
      </c>
      <c r="I11" s="77" t="s">
        <v>59</v>
      </c>
      <c r="J11" s="77" t="s">
        <v>86</v>
      </c>
      <c r="K11" s="77" t="s">
        <v>87</v>
      </c>
      <c r="L11" s="178">
        <v>1</v>
      </c>
      <c r="M11" s="77" t="s">
        <v>180</v>
      </c>
      <c r="N11" s="77" t="s">
        <v>63</v>
      </c>
      <c r="O11" s="77" t="s">
        <v>215</v>
      </c>
      <c r="P11" s="146"/>
      <c r="Q11" s="146"/>
      <c r="R11" s="146">
        <v>0.1</v>
      </c>
      <c r="S11" s="192" t="s">
        <v>192</v>
      </c>
      <c r="T11" s="192" t="s">
        <v>192</v>
      </c>
      <c r="U11" s="182" t="s">
        <v>216</v>
      </c>
      <c r="V11" s="148">
        <f>P11+Q11+R11</f>
        <v>0.1</v>
      </c>
      <c r="W11" s="148">
        <f t="shared" si="2"/>
        <v>0.1</v>
      </c>
      <c r="X11" s="182" t="s">
        <v>216</v>
      </c>
      <c r="Y11" s="191" t="s">
        <v>156</v>
      </c>
      <c r="Z11" s="146">
        <v>0.1</v>
      </c>
      <c r="AA11" s="146">
        <v>0.1</v>
      </c>
      <c r="AB11" s="146">
        <v>0.1</v>
      </c>
      <c r="AC11" s="146"/>
      <c r="AD11" s="146"/>
      <c r="AE11" s="146"/>
      <c r="AF11" s="146">
        <f>Z11+AA11+AB11</f>
        <v>0.30000000000000004</v>
      </c>
      <c r="AG11" s="95">
        <f t="shared" si="3"/>
        <v>0.30000000000000004</v>
      </c>
      <c r="AH11" s="146"/>
      <c r="AI11" s="146">
        <v>0.1</v>
      </c>
      <c r="AJ11" s="146">
        <v>0.1</v>
      </c>
      <c r="AK11" s="146">
        <v>0.1</v>
      </c>
      <c r="AL11" s="146"/>
      <c r="AM11" s="146"/>
      <c r="AN11" s="146"/>
      <c r="AO11" s="95">
        <f>AI11+AJ11+AK11</f>
        <v>0.30000000000000004</v>
      </c>
      <c r="AP11" s="95">
        <f t="shared" si="1"/>
        <v>0.30000000000000004</v>
      </c>
      <c r="AQ11" s="146"/>
      <c r="AR11" s="146">
        <v>0.1</v>
      </c>
      <c r="AS11" s="146">
        <v>0.1</v>
      </c>
      <c r="AT11" s="146">
        <v>0.1</v>
      </c>
      <c r="AU11" s="146"/>
      <c r="AV11" s="146"/>
      <c r="AW11" s="146"/>
      <c r="AX11" s="98">
        <f>AR11+AS11+AT11</f>
        <v>0.30000000000000004</v>
      </c>
      <c r="AY11" s="98">
        <f t="shared" si="4"/>
        <v>0.30000000000000004</v>
      </c>
      <c r="AZ11" s="148">
        <f>AX11+AO11+AF11+V11</f>
        <v>1.0000000000000002</v>
      </c>
      <c r="BA11" s="146">
        <f>AZ11</f>
        <v>1.0000000000000002</v>
      </c>
      <c r="BB11" s="166"/>
      <c r="BC11" s="167"/>
    </row>
    <row r="12" spans="1:55" s="120" customFormat="1" ht="146.25" customHeight="1">
      <c r="A12" s="51" t="s">
        <v>51</v>
      </c>
      <c r="B12" s="77" t="s">
        <v>52</v>
      </c>
      <c r="C12" s="76" t="s">
        <v>166</v>
      </c>
      <c r="D12" s="77" t="s">
        <v>217</v>
      </c>
      <c r="E12" s="77" t="s">
        <v>218</v>
      </c>
      <c r="F12" s="77" t="s">
        <v>219</v>
      </c>
      <c r="G12" s="77" t="s">
        <v>220</v>
      </c>
      <c r="H12" s="77" t="s">
        <v>221</v>
      </c>
      <c r="I12" s="77" t="s">
        <v>59</v>
      </c>
      <c r="J12" s="77" t="s">
        <v>86</v>
      </c>
      <c r="K12" s="77" t="s">
        <v>87</v>
      </c>
      <c r="L12" s="178">
        <v>1</v>
      </c>
      <c r="M12" s="77" t="s">
        <v>75</v>
      </c>
      <c r="N12" s="77" t="s">
        <v>63</v>
      </c>
      <c r="O12" s="77" t="s">
        <v>172</v>
      </c>
      <c r="P12" s="146">
        <v>8.3299999999999999E-2</v>
      </c>
      <c r="Q12" s="146">
        <v>8.3299999999999999E-2</v>
      </c>
      <c r="R12" s="146">
        <v>8.3299999999999999E-2</v>
      </c>
      <c r="S12" s="142" t="s">
        <v>222</v>
      </c>
      <c r="T12" s="149" t="s">
        <v>223</v>
      </c>
      <c r="U12" s="149" t="s">
        <v>224</v>
      </c>
      <c r="V12" s="146">
        <f>P12+Q12+R12</f>
        <v>0.24990000000000001</v>
      </c>
      <c r="W12" s="146">
        <f t="shared" si="2"/>
        <v>0.24990000000000001</v>
      </c>
      <c r="X12" s="149" t="s">
        <v>225</v>
      </c>
      <c r="Y12" s="157" t="s">
        <v>195</v>
      </c>
      <c r="Z12" s="95">
        <v>8.3299999999999999E-2</v>
      </c>
      <c r="AA12" s="95">
        <v>8.3299999999999999E-2</v>
      </c>
      <c r="AB12" s="95">
        <v>8.3299999999999999E-2</v>
      </c>
      <c r="AC12" s="146"/>
      <c r="AD12" s="146"/>
      <c r="AE12" s="146"/>
      <c r="AF12" s="146">
        <v>0.25</v>
      </c>
      <c r="AG12" s="95">
        <f t="shared" si="3"/>
        <v>0.24990000000000001</v>
      </c>
      <c r="AH12" s="146"/>
      <c r="AI12" s="95">
        <v>8.3299999999999999E-2</v>
      </c>
      <c r="AJ12" s="95">
        <v>8.3299999999999999E-2</v>
      </c>
      <c r="AK12" s="95">
        <v>8.3299999999999999E-2</v>
      </c>
      <c r="AL12" s="146"/>
      <c r="AM12" s="146"/>
      <c r="AN12" s="146"/>
      <c r="AO12" s="146">
        <f t="shared" ref="AO12:AO17" si="5">SUM(AI12:AK12)</f>
        <v>0.24990000000000001</v>
      </c>
      <c r="AP12" s="95">
        <f t="shared" si="1"/>
        <v>0.24990000000000001</v>
      </c>
      <c r="AQ12" s="146"/>
      <c r="AR12" s="95">
        <v>8.3299999999999999E-2</v>
      </c>
      <c r="AS12" s="95">
        <v>8.3299999999999999E-2</v>
      </c>
      <c r="AT12" s="95">
        <v>8.3299999999999999E-2</v>
      </c>
      <c r="AU12" s="146"/>
      <c r="AV12" s="146"/>
      <c r="AW12" s="146"/>
      <c r="AX12" s="146">
        <v>0.25</v>
      </c>
      <c r="AY12" s="98">
        <f t="shared" si="4"/>
        <v>0.24990000000000001</v>
      </c>
      <c r="AZ12" s="146">
        <f t="shared" ref="AZ12:BA14" si="6">SUM(V12+AF12+AO12+AX12)</f>
        <v>0.99980000000000002</v>
      </c>
      <c r="BA12" s="146">
        <f t="shared" si="6"/>
        <v>0.99960000000000004</v>
      </c>
      <c r="BB12" s="166"/>
      <c r="BC12" s="160" t="s">
        <v>195</v>
      </c>
    </row>
    <row r="13" spans="1:55" s="120" customFormat="1" ht="118.5" customHeight="1">
      <c r="A13" s="51" t="s">
        <v>51</v>
      </c>
      <c r="B13" s="77" t="s">
        <v>52</v>
      </c>
      <c r="C13" s="76" t="s">
        <v>166</v>
      </c>
      <c r="D13" s="77" t="s">
        <v>81</v>
      </c>
      <c r="E13" s="77" t="s">
        <v>226</v>
      </c>
      <c r="F13" s="77" t="s">
        <v>227</v>
      </c>
      <c r="G13" s="77" t="s">
        <v>228</v>
      </c>
      <c r="H13" s="77" t="s">
        <v>229</v>
      </c>
      <c r="I13" s="77" t="s">
        <v>59</v>
      </c>
      <c r="J13" s="77" t="s">
        <v>86</v>
      </c>
      <c r="K13" s="176" t="s">
        <v>87</v>
      </c>
      <c r="L13" s="178">
        <v>1</v>
      </c>
      <c r="M13" s="77" t="s">
        <v>75</v>
      </c>
      <c r="N13" s="77" t="s">
        <v>63</v>
      </c>
      <c r="O13" s="77" t="s">
        <v>230</v>
      </c>
      <c r="P13" s="95">
        <v>8.3299999999999999E-2</v>
      </c>
      <c r="Q13" s="95">
        <v>8.3299999999999999E-2</v>
      </c>
      <c r="R13" s="95">
        <v>8.3299999999999999E-2</v>
      </c>
      <c r="S13" s="150" t="s">
        <v>231</v>
      </c>
      <c r="T13" s="150" t="s">
        <v>232</v>
      </c>
      <c r="U13" s="185" t="s">
        <v>233</v>
      </c>
      <c r="V13" s="151">
        <f>P13+Q13+R13</f>
        <v>0.24990000000000001</v>
      </c>
      <c r="W13" s="151">
        <f t="shared" si="2"/>
        <v>0.24990000000000001</v>
      </c>
      <c r="X13" s="186" t="s">
        <v>234</v>
      </c>
      <c r="Y13" s="204" t="s">
        <v>235</v>
      </c>
      <c r="Z13" s="95">
        <v>8.3299999999999999E-2</v>
      </c>
      <c r="AA13" s="95">
        <v>8.3299999999999999E-2</v>
      </c>
      <c r="AB13" s="95">
        <v>8.3299999999999999E-2</v>
      </c>
      <c r="AC13" s="95"/>
      <c r="AD13" s="95"/>
      <c r="AE13" s="95"/>
      <c r="AF13" s="95">
        <f>SUM(Z13:AB13)</f>
        <v>0.24990000000000001</v>
      </c>
      <c r="AG13" s="95">
        <f t="shared" si="3"/>
        <v>0.24990000000000001</v>
      </c>
      <c r="AH13" s="95"/>
      <c r="AI13" s="95">
        <v>8.3299999999999999E-2</v>
      </c>
      <c r="AJ13" s="95">
        <v>8.3299999999999999E-2</v>
      </c>
      <c r="AK13" s="95">
        <v>8.3299999999999999E-2</v>
      </c>
      <c r="AL13" s="95"/>
      <c r="AM13" s="95"/>
      <c r="AN13" s="95"/>
      <c r="AO13" s="95">
        <f t="shared" si="5"/>
        <v>0.24990000000000001</v>
      </c>
      <c r="AP13" s="95">
        <f t="shared" si="1"/>
        <v>0.24990000000000001</v>
      </c>
      <c r="AQ13" s="95"/>
      <c r="AR13" s="95">
        <v>8.3299999999999999E-2</v>
      </c>
      <c r="AS13" s="95">
        <v>8.3299999999999999E-2</v>
      </c>
      <c r="AT13" s="95">
        <v>8.3299999999999999E-2</v>
      </c>
      <c r="AU13" s="95"/>
      <c r="AV13" s="95"/>
      <c r="AW13" s="95"/>
      <c r="AX13" s="95">
        <v>0.25</v>
      </c>
      <c r="AY13" s="98">
        <f t="shared" si="4"/>
        <v>0.24990000000000001</v>
      </c>
      <c r="AZ13" s="95">
        <f t="shared" si="6"/>
        <v>0.99970000000000003</v>
      </c>
      <c r="BA13" s="95">
        <f t="shared" si="6"/>
        <v>0.99960000000000004</v>
      </c>
      <c r="BB13" s="164"/>
      <c r="BC13" s="168"/>
    </row>
    <row r="14" spans="1:55" s="120" customFormat="1" ht="103.5" customHeight="1">
      <c r="A14" s="51" t="s">
        <v>51</v>
      </c>
      <c r="B14" s="77" t="s">
        <v>52</v>
      </c>
      <c r="C14" s="76" t="s">
        <v>166</v>
      </c>
      <c r="D14" s="77" t="s">
        <v>81</v>
      </c>
      <c r="E14" s="77" t="s">
        <v>226</v>
      </c>
      <c r="F14" s="77" t="s">
        <v>236</v>
      </c>
      <c r="G14" s="77" t="s">
        <v>237</v>
      </c>
      <c r="H14" s="77" t="s">
        <v>238</v>
      </c>
      <c r="I14" s="77" t="s">
        <v>59</v>
      </c>
      <c r="J14" s="77" t="s">
        <v>86</v>
      </c>
      <c r="K14" s="77" t="s">
        <v>87</v>
      </c>
      <c r="L14" s="178">
        <v>1</v>
      </c>
      <c r="M14" s="77" t="s">
        <v>62</v>
      </c>
      <c r="N14" s="77" t="s">
        <v>63</v>
      </c>
      <c r="O14" s="77" t="s">
        <v>239</v>
      </c>
      <c r="P14" s="95">
        <v>0</v>
      </c>
      <c r="Q14" s="95">
        <v>0.09</v>
      </c>
      <c r="R14" s="179">
        <v>0.1</v>
      </c>
      <c r="S14" s="152" t="s">
        <v>240</v>
      </c>
      <c r="T14" s="152" t="s">
        <v>241</v>
      </c>
      <c r="U14" s="187" t="s">
        <v>242</v>
      </c>
      <c r="V14" s="153">
        <f>SUM(P14:R14)</f>
        <v>0.19</v>
      </c>
      <c r="W14" s="153">
        <f t="shared" si="2"/>
        <v>0.19</v>
      </c>
      <c r="X14" s="135" t="s">
        <v>243</v>
      </c>
      <c r="Y14" s="191" t="s">
        <v>244</v>
      </c>
      <c r="Z14" s="95">
        <v>0.09</v>
      </c>
      <c r="AA14" s="95">
        <v>0.09</v>
      </c>
      <c r="AB14" s="95">
        <v>0.09</v>
      </c>
      <c r="AC14" s="95"/>
      <c r="AD14" s="95"/>
      <c r="AE14" s="95"/>
      <c r="AF14" s="95">
        <f>SUM(Z14:AB14)</f>
        <v>0.27</v>
      </c>
      <c r="AG14" s="95">
        <f t="shared" si="3"/>
        <v>0.27</v>
      </c>
      <c r="AH14" s="95"/>
      <c r="AI14" s="95">
        <v>0.09</v>
      </c>
      <c r="AJ14" s="95">
        <v>0.09</v>
      </c>
      <c r="AK14" s="95">
        <v>0.09</v>
      </c>
      <c r="AL14" s="95"/>
      <c r="AM14" s="95"/>
      <c r="AN14" s="95"/>
      <c r="AO14" s="95">
        <f t="shared" si="5"/>
        <v>0.27</v>
      </c>
      <c r="AP14" s="95">
        <f t="shared" si="1"/>
        <v>0.27</v>
      </c>
      <c r="AQ14" s="95"/>
      <c r="AR14" s="95">
        <v>0.09</v>
      </c>
      <c r="AS14" s="95">
        <v>0.09</v>
      </c>
      <c r="AT14" s="95">
        <v>0.09</v>
      </c>
      <c r="AU14" s="95"/>
      <c r="AV14" s="95"/>
      <c r="AW14" s="95"/>
      <c r="AX14" s="95">
        <f>AR14+AS14+AT14</f>
        <v>0.27</v>
      </c>
      <c r="AY14" s="98">
        <f t="shared" si="4"/>
        <v>0.27</v>
      </c>
      <c r="AZ14" s="95">
        <f t="shared" si="6"/>
        <v>1</v>
      </c>
      <c r="BA14" s="95">
        <f t="shared" si="6"/>
        <v>1</v>
      </c>
      <c r="BB14" s="169"/>
      <c r="BC14" s="168"/>
    </row>
    <row r="15" spans="1:55" s="120" customFormat="1" ht="96" customHeight="1">
      <c r="A15" s="51" t="s">
        <v>51</v>
      </c>
      <c r="B15" s="77" t="s">
        <v>52</v>
      </c>
      <c r="C15" s="76" t="s">
        <v>166</v>
      </c>
      <c r="D15" s="77" t="s">
        <v>245</v>
      </c>
      <c r="E15" s="77" t="s">
        <v>246</v>
      </c>
      <c r="F15" s="77" t="s">
        <v>247</v>
      </c>
      <c r="G15" s="77" t="s">
        <v>248</v>
      </c>
      <c r="H15" s="77" t="s">
        <v>249</v>
      </c>
      <c r="I15" s="77" t="s">
        <v>59</v>
      </c>
      <c r="J15" s="77" t="s">
        <v>60</v>
      </c>
      <c r="K15" s="77" t="s">
        <v>61</v>
      </c>
      <c r="L15" s="180">
        <v>2</v>
      </c>
      <c r="M15" s="77" t="s">
        <v>75</v>
      </c>
      <c r="N15" s="77" t="s">
        <v>63</v>
      </c>
      <c r="O15" s="77" t="s">
        <v>250</v>
      </c>
      <c r="P15" s="163">
        <v>0</v>
      </c>
      <c r="Q15" s="163">
        <v>0</v>
      </c>
      <c r="R15" s="181">
        <v>0</v>
      </c>
      <c r="S15" s="154" t="s">
        <v>251</v>
      </c>
      <c r="T15" s="154" t="s">
        <v>252</v>
      </c>
      <c r="U15" s="154" t="s">
        <v>253</v>
      </c>
      <c r="V15" s="153">
        <f>SUM(P15:R15)</f>
        <v>0</v>
      </c>
      <c r="W15" s="153">
        <f t="shared" si="2"/>
        <v>0</v>
      </c>
      <c r="X15" s="135" t="s">
        <v>254</v>
      </c>
      <c r="Y15" s="191" t="s">
        <v>255</v>
      </c>
      <c r="Z15" s="163">
        <v>0</v>
      </c>
      <c r="AA15" s="163">
        <v>0</v>
      </c>
      <c r="AB15" s="163">
        <v>1</v>
      </c>
      <c r="AC15" s="163"/>
      <c r="AD15" s="163"/>
      <c r="AE15" s="163"/>
      <c r="AF15" s="170">
        <v>1</v>
      </c>
      <c r="AG15" s="170">
        <f t="shared" si="3"/>
        <v>1</v>
      </c>
      <c r="AH15" s="163"/>
      <c r="AI15" s="163">
        <v>0</v>
      </c>
      <c r="AJ15" s="163">
        <v>0</v>
      </c>
      <c r="AK15" s="163">
        <v>0</v>
      </c>
      <c r="AL15" s="163"/>
      <c r="AM15" s="163"/>
      <c r="AN15" s="163"/>
      <c r="AO15" s="163">
        <f t="shared" si="5"/>
        <v>0</v>
      </c>
      <c r="AP15" s="170">
        <f t="shared" si="1"/>
        <v>0</v>
      </c>
      <c r="AQ15" s="171"/>
      <c r="AR15" s="163">
        <v>0</v>
      </c>
      <c r="AS15" s="163">
        <v>0</v>
      </c>
      <c r="AT15" s="163">
        <v>1</v>
      </c>
      <c r="AU15" s="163"/>
      <c r="AV15" s="163"/>
      <c r="AW15" s="163"/>
      <c r="AX15" s="163"/>
      <c r="AY15" s="172">
        <f t="shared" si="4"/>
        <v>1</v>
      </c>
      <c r="AZ15" s="163">
        <v>2</v>
      </c>
      <c r="BA15" s="163">
        <f>AZ15</f>
        <v>2</v>
      </c>
      <c r="BB15" s="164"/>
      <c r="BC15" s="173"/>
    </row>
    <row r="16" spans="1:55" s="120" customFormat="1" ht="93" customHeight="1">
      <c r="A16" s="51" t="s">
        <v>51</v>
      </c>
      <c r="B16" s="77" t="s">
        <v>52</v>
      </c>
      <c r="C16" s="76" t="s">
        <v>166</v>
      </c>
      <c r="D16" s="77" t="s">
        <v>245</v>
      </c>
      <c r="E16" s="77" t="s">
        <v>246</v>
      </c>
      <c r="F16" s="77" t="s">
        <v>256</v>
      </c>
      <c r="G16" s="77" t="s">
        <v>257</v>
      </c>
      <c r="H16" s="77" t="s">
        <v>258</v>
      </c>
      <c r="I16" s="77" t="s">
        <v>59</v>
      </c>
      <c r="J16" s="77" t="s">
        <v>86</v>
      </c>
      <c r="K16" s="77" t="s">
        <v>87</v>
      </c>
      <c r="L16" s="178">
        <v>1</v>
      </c>
      <c r="M16" s="77" t="s">
        <v>75</v>
      </c>
      <c r="N16" s="77" t="s">
        <v>63</v>
      </c>
      <c r="O16" s="77" t="s">
        <v>259</v>
      </c>
      <c r="P16" s="95">
        <v>8.3299999999999999E-2</v>
      </c>
      <c r="Q16" s="95">
        <v>8.3299999999999999E-2</v>
      </c>
      <c r="R16" s="179">
        <v>8.3299999999999999E-2</v>
      </c>
      <c r="S16" s="154" t="s">
        <v>260</v>
      </c>
      <c r="T16" s="154" t="s">
        <v>261</v>
      </c>
      <c r="U16" s="155" t="s">
        <v>262</v>
      </c>
      <c r="V16" s="156">
        <f>SUM(P16:R16)</f>
        <v>0.24990000000000001</v>
      </c>
      <c r="W16" s="156">
        <f t="shared" si="2"/>
        <v>0.24990000000000001</v>
      </c>
      <c r="X16" s="135" t="s">
        <v>263</v>
      </c>
      <c r="Y16" s="198" t="s">
        <v>264</v>
      </c>
      <c r="Z16" s="95">
        <v>8.3299999999999999E-2</v>
      </c>
      <c r="AA16" s="95">
        <v>8.3299999999999999E-2</v>
      </c>
      <c r="AB16" s="95">
        <v>8.3299999999999999E-2</v>
      </c>
      <c r="AC16" s="146"/>
      <c r="AD16" s="146"/>
      <c r="AE16" s="146"/>
      <c r="AF16" s="146">
        <f>SUM(Z16:AB16)</f>
        <v>0.24990000000000001</v>
      </c>
      <c r="AG16" s="95">
        <f t="shared" si="3"/>
        <v>0.24990000000000001</v>
      </c>
      <c r="AH16" s="146"/>
      <c r="AI16" s="95">
        <v>8.3299999999999999E-2</v>
      </c>
      <c r="AJ16" s="95">
        <v>8.3299999999999999E-2</v>
      </c>
      <c r="AK16" s="95">
        <v>8.3299999999999999E-2</v>
      </c>
      <c r="AL16" s="146"/>
      <c r="AM16" s="146"/>
      <c r="AN16" s="146"/>
      <c r="AO16" s="146">
        <f t="shared" si="5"/>
        <v>0.24990000000000001</v>
      </c>
      <c r="AP16" s="95">
        <f t="shared" si="1"/>
        <v>0.24990000000000001</v>
      </c>
      <c r="AQ16" s="146"/>
      <c r="AR16" s="95">
        <v>8.3299999999999999E-2</v>
      </c>
      <c r="AS16" s="95">
        <v>8.3299999999999999E-2</v>
      </c>
      <c r="AT16" s="95">
        <v>8.3299999999999999E-2</v>
      </c>
      <c r="AU16" s="146"/>
      <c r="AV16" s="146"/>
      <c r="AW16" s="146"/>
      <c r="AX16" s="146">
        <v>0.25</v>
      </c>
      <c r="AY16" s="98">
        <f t="shared" si="4"/>
        <v>0.24990000000000001</v>
      </c>
      <c r="AZ16" s="146">
        <f>SUM(V16+AF16+AO16+AX16)</f>
        <v>0.99970000000000003</v>
      </c>
      <c r="BA16" s="146">
        <f>SUM(W16+AG16+AP16+AY16)</f>
        <v>0.99960000000000004</v>
      </c>
      <c r="BB16" s="164"/>
      <c r="BC16" s="174"/>
    </row>
    <row r="17" spans="1:55" s="120" customFormat="1" ht="96.6" customHeight="1">
      <c r="A17" s="51" t="s">
        <v>51</v>
      </c>
      <c r="B17" s="77" t="s">
        <v>52</v>
      </c>
      <c r="C17" s="76" t="s">
        <v>166</v>
      </c>
      <c r="D17" s="77" t="s">
        <v>81</v>
      </c>
      <c r="E17" s="77" t="s">
        <v>82</v>
      </c>
      <c r="F17" s="77" t="s">
        <v>265</v>
      </c>
      <c r="G17" s="77" t="s">
        <v>266</v>
      </c>
      <c r="H17" s="77" t="s">
        <v>190</v>
      </c>
      <c r="I17" s="77" t="s">
        <v>59</v>
      </c>
      <c r="J17" s="77" t="s">
        <v>86</v>
      </c>
      <c r="K17" s="77" t="s">
        <v>87</v>
      </c>
      <c r="L17" s="178">
        <v>1</v>
      </c>
      <c r="M17" s="77" t="s">
        <v>75</v>
      </c>
      <c r="N17" s="77" t="s">
        <v>63</v>
      </c>
      <c r="O17" s="77" t="s">
        <v>267</v>
      </c>
      <c r="P17" s="95">
        <v>8.3299999999999999E-2</v>
      </c>
      <c r="Q17" s="95">
        <v>8.3299999999999999E-2</v>
      </c>
      <c r="R17" s="179">
        <v>8.3299999999999999E-2</v>
      </c>
      <c r="S17" s="152" t="s">
        <v>268</v>
      </c>
      <c r="T17" s="152" t="s">
        <v>269</v>
      </c>
      <c r="U17" s="152" t="s">
        <v>270</v>
      </c>
      <c r="V17" s="153">
        <f>SUM(P17:R17)</f>
        <v>0.24990000000000001</v>
      </c>
      <c r="W17" s="153">
        <f t="shared" si="2"/>
        <v>0.24990000000000001</v>
      </c>
      <c r="X17" s="135" t="s">
        <v>271</v>
      </c>
      <c r="Y17" s="191" t="s">
        <v>272</v>
      </c>
      <c r="Z17" s="95">
        <v>8.3299999999999999E-2</v>
      </c>
      <c r="AA17" s="95">
        <v>8.3299999999999999E-2</v>
      </c>
      <c r="AB17" s="95">
        <v>8.3299999999999999E-2</v>
      </c>
      <c r="AC17" s="95"/>
      <c r="AD17" s="95"/>
      <c r="AE17" s="95"/>
      <c r="AF17" s="95">
        <f>SUM(Z17:AB17)</f>
        <v>0.24990000000000001</v>
      </c>
      <c r="AG17" s="95">
        <f t="shared" si="3"/>
        <v>0.24990000000000001</v>
      </c>
      <c r="AH17" s="146"/>
      <c r="AI17" s="95">
        <v>8.3299999999999999E-2</v>
      </c>
      <c r="AJ17" s="95">
        <v>8.3299999999999999E-2</v>
      </c>
      <c r="AK17" s="95">
        <v>8.3299999999999999E-2</v>
      </c>
      <c r="AL17" s="95"/>
      <c r="AM17" s="95"/>
      <c r="AN17" s="95"/>
      <c r="AO17" s="95">
        <f t="shared" si="5"/>
        <v>0.24990000000000001</v>
      </c>
      <c r="AP17" s="95">
        <f t="shared" si="1"/>
        <v>0.24990000000000001</v>
      </c>
      <c r="AQ17" s="95"/>
      <c r="AR17" s="95">
        <v>8.3299999999999999E-2</v>
      </c>
      <c r="AS17" s="95">
        <v>8.3299999999999999E-2</v>
      </c>
      <c r="AT17" s="95">
        <v>8.3299999999999999E-2</v>
      </c>
      <c r="AU17" s="95"/>
      <c r="AV17" s="95"/>
      <c r="AW17" s="95"/>
      <c r="AX17" s="95">
        <v>0.25</v>
      </c>
      <c r="AY17" s="98">
        <f t="shared" si="4"/>
        <v>0.24990000000000001</v>
      </c>
      <c r="AZ17" s="95">
        <f>SUM(V17+AF17+AO17+AX17)</f>
        <v>0.99970000000000003</v>
      </c>
      <c r="BA17" s="95">
        <f>SUM(W17+AG17+AP17+AY17)</f>
        <v>0.99960000000000004</v>
      </c>
      <c r="BB17" s="164"/>
      <c r="BC17" s="175"/>
    </row>
    <row r="18" spans="1:55" s="120" customFormat="1" ht="81.75" customHeight="1">
      <c r="X18" s="125" t="s">
        <v>273</v>
      </c>
      <c r="BC18" s="121"/>
    </row>
    <row r="19" spans="1:55" s="120" customFormat="1">
      <c r="BC19" s="121"/>
    </row>
    <row r="20" spans="1:55" s="120" customFormat="1">
      <c r="BC20" s="121"/>
    </row>
  </sheetData>
  <autoFilter ref="A5:BC18" xr:uid="{E531E5F0-F9C5-4906-8A9B-3D1C451D78EE}"/>
  <mergeCells count="18">
    <mergeCell ref="Z3:AB4"/>
    <mergeCell ref="AC3:AH3"/>
    <mergeCell ref="A1:BC2"/>
    <mergeCell ref="A3:O4"/>
    <mergeCell ref="AI3:AK4"/>
    <mergeCell ref="AL3:AQ3"/>
    <mergeCell ref="AR3:AT4"/>
    <mergeCell ref="AU3:AZ3"/>
    <mergeCell ref="S4:U4"/>
    <mergeCell ref="V4:Y4"/>
    <mergeCell ref="AC4:AE4"/>
    <mergeCell ref="AF4:AH4"/>
    <mergeCell ref="AL4:AN4"/>
    <mergeCell ref="AO4:AQ4"/>
    <mergeCell ref="AU4:AW4"/>
    <mergeCell ref="AX4:AZ4"/>
    <mergeCell ref="P3:R4"/>
    <mergeCell ref="S3:Y3"/>
  </mergeCells>
  <phoneticPr fontId="11" type="noConversion"/>
  <hyperlinks>
    <hyperlink ref="BC9" r:id="rId1" display="https://365and.sharepoint.com/sites/PL-PLANEACION/Documentos%20compartidos/Forms/AllItems.aspx?id=%2Fsites%2FPL%2DPLANEACION%2FDocumentos%20compartidos%2FPlaneaci%C3%B3n%2F2026%2FInstrumentos%20de%20planeaci%C3%B3n%20%28formulaci%C3%B3n%20y%20seguimiento%29&amp;viewid=a81f5759%2D5024%2D41dc%2Db9b3%2De0649d74a9c1" xr:uid="{0BDCBB06-FC1D-4125-A77A-0A7EDE0AC249}"/>
    <hyperlink ref="BC7" r:id="rId2" xr:uid="{CBFF541C-4A37-4770-8386-1D75468CF98F}"/>
    <hyperlink ref="BC6" r:id="rId3" xr:uid="{3494D3C5-C4EB-4836-B14F-8634194B9118}"/>
    <hyperlink ref="BC8" r:id="rId4" display="https://365and.sharepoint.com/sites/PL-PLANEACION/Documentos%20compartidos/Forms/AllItems.aspx?id=%2Fsites%2FPL%2DPLANEACION%2FDocumentos%20compartidos%2FPlaneación%2F2026%2FPAI%20MIPG%2FSoportes%2FDirección&amp;viewid=a81f5759%2D5024%2D41dc%2Db9b3%2De0649d74a9c1&amp;p=true&amp;ct=1774396387241&amp;or=OWA%2DNT%2DMail&amp;cid=e4fc5ed9%2D4a10%2D820c%2D8461%2D1ee7eee846e3" xr:uid="{8D950E3F-F8D3-49B9-983D-025D63263A81}"/>
    <hyperlink ref="Y12" r:id="rId5" display="https://365and.sharepoint.com/sites/PL-PLANEACION/Documentos%20compartidos/Forms/AllItems.aspx?id=%2Fsites%2FPL%2DPLANEACION%2FDocumentos%20compartidos%2FPlaneación%2F2026%2FPAI%20MIPG%2FSoportes%2FDirección&amp;viewid=a81f5759%2D5024%2D41dc%2Db9b3%2De0649d74a9c1&amp;p=true&amp;ct=1774396387241&amp;or=OWA%2DNT%2DMail&amp;cid=e4fc5ed9%2D4a10%2D820c%2D8461%2D1ee7eee846e3" xr:uid="{A4858B5E-7695-4653-B7E2-B99453793006}"/>
    <hyperlink ref="BC12" r:id="rId6" display="https://365and.sharepoint.com/sites/PL-PLANEACION/Documentos%20compartidos/Forms/AllItems.aspx?id=%2Fsites%2FPL%2DPLANEACION%2FDocumentos%20compartidos%2FPlaneación%2F2026%2FPAI%20MIPG%2FSoportes%2FDirección&amp;viewid=a81f5759%2D5024%2D41dc%2Db9b3%2De0649d74a9c1&amp;p=true&amp;ct=1774396387241&amp;or=OWA%2DNT%2DMail&amp;cid=e4fc5ed9%2D4a10%2D820c%2D8461%2D1ee7eee846e3" xr:uid="{A08AD65C-6658-4C42-9A10-3EBC26905396}"/>
    <hyperlink ref="Y16" r:id="rId7" xr:uid="{60C3668F-5E0F-4E48-A7A6-9EE01EBAB303}"/>
    <hyperlink ref="Y6" r:id="rId8" xr:uid="{285A6748-1F31-414E-A27D-B07463B5F26E}"/>
    <hyperlink ref="Y9" r:id="rId9" xr:uid="{9E31BDA0-02FA-4801-AD54-B61DEF982425}"/>
    <hyperlink ref="Y7" r:id="rId10" xr:uid="{41C29FD7-38FA-49CD-8B40-FA9AD6FF81C9}"/>
    <hyperlink ref="Y8" r:id="rId11" xr:uid="{7F511373-5D56-4999-8D73-3E2D65B8F1C9}"/>
    <hyperlink ref="Y15" r:id="rId12" xr:uid="{51615156-53F2-4C8A-AFF2-6BEAD00D3F29}"/>
    <hyperlink ref="Y14" r:id="rId13" display="../../../../../../:f:/r/sites/PL-PLANEACION/Documentos compartidos/Planeaci%C3%B3n/2026/PAI MIPG/Soportes/Direcci%C3%B3n/Fila 14?csf=1&amp;web=1&amp;e=k2POok" xr:uid="{6A2E0E64-2BA9-468A-99FA-763686CD3356}"/>
    <hyperlink ref="Y11" r:id="rId14" xr:uid="{72777952-98C3-4155-96F6-C08938AF5261}"/>
    <hyperlink ref="Y13" r:id="rId15" xr:uid="{6C3BE24C-8A14-432D-B80B-CCC694F02A8F}"/>
    <hyperlink ref="Y17" r:id="rId16" xr:uid="{593CB0D8-38BC-4335-8084-60CBEF061AF2}"/>
  </hyperlinks>
  <pageMargins left="0.7" right="0.7" top="0.75" bottom="0.75" header="0.3" footer="0.3"/>
  <pageSetup orientation="portrait" r:id="rId17"/>
  <drawing r:id="rId1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B68E5-1657-4FB0-9AA5-C7E7EB3CE826}">
  <sheetPr>
    <tabColor theme="5" tint="0.39997558519241921"/>
  </sheetPr>
  <dimension ref="A1:BC13"/>
  <sheetViews>
    <sheetView topLeftCell="V10" zoomScale="55" zoomScaleNormal="55" workbookViewId="0">
      <selection activeCell="X11" sqref="X11"/>
    </sheetView>
  </sheetViews>
  <sheetFormatPr defaultColWidth="11.42578125" defaultRowHeight="14.45"/>
  <cols>
    <col min="1" max="1" width="20.5703125" customWidth="1"/>
    <col min="2" max="2" width="11.85546875" customWidth="1"/>
    <col min="3" max="3" width="24.7109375" customWidth="1"/>
    <col min="4" max="4" width="16.42578125" customWidth="1"/>
    <col min="5" max="5" width="15.85546875" customWidth="1"/>
    <col min="6" max="6" width="35.42578125" customWidth="1"/>
    <col min="7" max="7" width="18" customWidth="1"/>
    <col min="8" max="8" width="18.28515625" customWidth="1"/>
    <col min="9" max="10" width="11.7109375" customWidth="1"/>
    <col min="11" max="11" width="10.7109375" customWidth="1"/>
    <col min="12" max="12" width="8.28515625" customWidth="1"/>
    <col min="13" max="13" width="9.140625" customWidth="1"/>
    <col min="14" max="14" width="9.85546875" customWidth="1"/>
    <col min="15" max="15" width="24.28515625" customWidth="1"/>
    <col min="16" max="16" width="11.85546875" customWidth="1"/>
    <col min="17" max="18" width="11.42578125" customWidth="1"/>
    <col min="19" max="19" width="22.140625" customWidth="1"/>
    <col min="20" max="20" width="42.28515625" customWidth="1"/>
    <col min="21" max="21" width="55.140625" customWidth="1"/>
    <col min="22" max="22" width="14.85546875" customWidth="1"/>
    <col min="23" max="23" width="14" customWidth="1"/>
    <col min="24" max="24" width="44.5703125" customWidth="1"/>
    <col min="25" max="25" width="54.5703125" customWidth="1"/>
    <col min="26" max="31" width="11.42578125" customWidth="1"/>
    <col min="32" max="32" width="14.7109375" customWidth="1"/>
    <col min="33" max="34" width="14.140625" customWidth="1"/>
    <col min="35" max="36" width="11.42578125" customWidth="1"/>
    <col min="37" max="40" width="13.42578125" customWidth="1"/>
    <col min="41" max="41" width="15.85546875" customWidth="1"/>
    <col min="42" max="43" width="14.140625" customWidth="1"/>
    <col min="45" max="45" width="12.7109375" customWidth="1"/>
    <col min="46" max="49" width="11.85546875" customWidth="1"/>
    <col min="50" max="50" width="16" customWidth="1"/>
    <col min="51" max="51" width="15.140625" customWidth="1"/>
    <col min="52" max="52" width="15.7109375" customWidth="1"/>
    <col min="53" max="53" width="13.42578125" customWidth="1"/>
    <col min="54" max="54" width="35" customWidth="1"/>
    <col min="55" max="55" width="27.28515625" customWidth="1"/>
  </cols>
  <sheetData>
    <row r="1" spans="1:55" ht="14.45" customHeight="1">
      <c r="A1" s="248" t="s">
        <v>1</v>
      </c>
      <c r="B1" s="248"/>
      <c r="C1" s="248"/>
    </row>
    <row r="2" spans="1:55">
      <c r="A2" s="248"/>
      <c r="B2" s="248"/>
      <c r="C2" s="248"/>
    </row>
    <row r="3" spans="1:55">
      <c r="A3" s="248"/>
      <c r="B3" s="248"/>
      <c r="C3" s="248"/>
      <c r="P3" s="244" t="s">
        <v>2</v>
      </c>
      <c r="Q3" s="244"/>
      <c r="R3" s="244"/>
      <c r="S3" s="242" t="s">
        <v>3</v>
      </c>
      <c r="T3" s="243"/>
      <c r="U3" s="243"/>
      <c r="V3" s="243"/>
      <c r="W3" s="243"/>
      <c r="X3" s="243"/>
      <c r="Y3" s="247"/>
      <c r="Z3" s="244" t="s">
        <v>2</v>
      </c>
      <c r="AA3" s="244"/>
      <c r="AB3" s="244"/>
      <c r="AC3" s="241" t="s">
        <v>3</v>
      </c>
      <c r="AD3" s="241"/>
      <c r="AE3" s="241"/>
      <c r="AF3" s="241"/>
      <c r="AG3" s="241"/>
      <c r="AH3" s="241"/>
      <c r="AI3" s="244" t="s">
        <v>2</v>
      </c>
      <c r="AJ3" s="244"/>
      <c r="AK3" s="244"/>
      <c r="AL3" s="241" t="s">
        <v>3</v>
      </c>
      <c r="AM3" s="241"/>
      <c r="AN3" s="241"/>
      <c r="AO3" s="241"/>
      <c r="AP3" s="241"/>
      <c r="AQ3" s="241"/>
      <c r="AR3" s="244" t="s">
        <v>2</v>
      </c>
      <c r="AS3" s="244"/>
      <c r="AT3" s="244"/>
      <c r="AU3" s="241" t="s">
        <v>3</v>
      </c>
      <c r="AV3" s="241"/>
      <c r="AW3" s="241"/>
      <c r="AX3" s="241"/>
      <c r="AY3" s="241"/>
      <c r="AZ3" s="241"/>
    </row>
    <row r="4" spans="1:55" ht="15.95" customHeight="1" thickBot="1">
      <c r="B4" s="1"/>
      <c r="C4" s="1"/>
      <c r="D4" s="1"/>
      <c r="E4" s="2"/>
      <c r="F4" s="2"/>
      <c r="G4" s="3"/>
      <c r="H4" s="4"/>
      <c r="I4" s="2"/>
      <c r="J4" s="2"/>
      <c r="K4" s="2"/>
      <c r="L4" s="2"/>
      <c r="M4" s="2"/>
      <c r="N4" s="2"/>
      <c r="O4" s="2"/>
      <c r="P4" s="244"/>
      <c r="Q4" s="244"/>
      <c r="R4" s="244"/>
      <c r="S4" s="242" t="s">
        <v>4</v>
      </c>
      <c r="T4" s="243"/>
      <c r="U4" s="243"/>
      <c r="V4" s="241" t="s">
        <v>5</v>
      </c>
      <c r="W4" s="241"/>
      <c r="X4" s="241"/>
      <c r="Y4" s="241"/>
      <c r="Z4" s="244"/>
      <c r="AA4" s="244"/>
      <c r="AB4" s="244"/>
      <c r="AC4" s="241" t="s">
        <v>4</v>
      </c>
      <c r="AD4" s="241"/>
      <c r="AE4" s="241"/>
      <c r="AF4" s="241" t="s">
        <v>5</v>
      </c>
      <c r="AG4" s="241"/>
      <c r="AH4" s="241"/>
      <c r="AI4" s="244"/>
      <c r="AJ4" s="244"/>
      <c r="AK4" s="244"/>
      <c r="AL4" s="241" t="s">
        <v>4</v>
      </c>
      <c r="AM4" s="241"/>
      <c r="AN4" s="241"/>
      <c r="AO4" s="241" t="s">
        <v>5</v>
      </c>
      <c r="AP4" s="241"/>
      <c r="AQ4" s="241"/>
      <c r="AR4" s="244"/>
      <c r="AS4" s="244"/>
      <c r="AT4" s="244"/>
      <c r="AU4" s="241" t="s">
        <v>4</v>
      </c>
      <c r="AV4" s="241"/>
      <c r="AW4" s="241"/>
      <c r="AX4" s="241" t="s">
        <v>5</v>
      </c>
      <c r="AY4" s="241"/>
      <c r="AZ4" s="241"/>
      <c r="BA4" s="5"/>
      <c r="BB4" s="5"/>
    </row>
    <row r="5" spans="1:55" ht="50.1">
      <c r="A5" s="22" t="s">
        <v>6</v>
      </c>
      <c r="B5" s="6" t="s">
        <v>7</v>
      </c>
      <c r="C5" s="6" t="s">
        <v>8</v>
      </c>
      <c r="D5" s="6" t="s">
        <v>9</v>
      </c>
      <c r="E5" s="7" t="s">
        <v>94</v>
      </c>
      <c r="F5" s="7" t="s">
        <v>11</v>
      </c>
      <c r="G5" s="7" t="s">
        <v>12</v>
      </c>
      <c r="H5" s="7" t="s">
        <v>13</v>
      </c>
      <c r="I5" s="7" t="s">
        <v>14</v>
      </c>
      <c r="J5" s="7" t="s">
        <v>15</v>
      </c>
      <c r="K5" s="7" t="s">
        <v>16</v>
      </c>
      <c r="L5" s="7" t="s">
        <v>17</v>
      </c>
      <c r="M5" s="7" t="s">
        <v>18</v>
      </c>
      <c r="N5" s="7" t="s">
        <v>19</v>
      </c>
      <c r="O5" s="7" t="s">
        <v>20</v>
      </c>
      <c r="P5" s="8" t="s">
        <v>21</v>
      </c>
      <c r="Q5" s="8" t="s">
        <v>22</v>
      </c>
      <c r="R5" s="8" t="s">
        <v>23</v>
      </c>
      <c r="S5" s="8" t="s">
        <v>21</v>
      </c>
      <c r="T5" s="8" t="s">
        <v>22</v>
      </c>
      <c r="U5" s="8" t="s">
        <v>23</v>
      </c>
      <c r="V5" s="8" t="s">
        <v>24</v>
      </c>
      <c r="W5" s="8" t="s">
        <v>25</v>
      </c>
      <c r="X5" s="8" t="s">
        <v>37</v>
      </c>
      <c r="Y5" s="8" t="s">
        <v>38</v>
      </c>
      <c r="Z5" s="8" t="s">
        <v>26</v>
      </c>
      <c r="AA5" s="8" t="s">
        <v>27</v>
      </c>
      <c r="AB5" s="8" t="s">
        <v>28</v>
      </c>
      <c r="AC5" s="8" t="s">
        <v>26</v>
      </c>
      <c r="AD5" s="8" t="s">
        <v>27</v>
      </c>
      <c r="AE5" s="8" t="s">
        <v>28</v>
      </c>
      <c r="AF5" s="8" t="s">
        <v>29</v>
      </c>
      <c r="AG5" s="8" t="s">
        <v>30</v>
      </c>
      <c r="AH5" s="8" t="s">
        <v>95</v>
      </c>
      <c r="AI5" s="8" t="s">
        <v>31</v>
      </c>
      <c r="AJ5" s="8" t="s">
        <v>32</v>
      </c>
      <c r="AK5" s="8" t="s">
        <v>33</v>
      </c>
      <c r="AL5" s="8" t="s">
        <v>31</v>
      </c>
      <c r="AM5" s="8" t="s">
        <v>32</v>
      </c>
      <c r="AN5" s="8" t="s">
        <v>33</v>
      </c>
      <c r="AO5" s="8" t="s">
        <v>34</v>
      </c>
      <c r="AP5" s="8" t="s">
        <v>35</v>
      </c>
      <c r="AQ5" s="8" t="s">
        <v>96</v>
      </c>
      <c r="AR5" s="8" t="s">
        <v>42</v>
      </c>
      <c r="AS5" s="8" t="s">
        <v>43</v>
      </c>
      <c r="AT5" s="9" t="s">
        <v>44</v>
      </c>
      <c r="AU5" s="8" t="s">
        <v>42</v>
      </c>
      <c r="AV5" s="8" t="s">
        <v>43</v>
      </c>
      <c r="AW5" s="9" t="s">
        <v>44</v>
      </c>
      <c r="AX5" s="8" t="s">
        <v>45</v>
      </c>
      <c r="AY5" s="10" t="s">
        <v>46</v>
      </c>
      <c r="AZ5" s="11" t="s">
        <v>48</v>
      </c>
      <c r="BA5" s="11" t="s">
        <v>49</v>
      </c>
      <c r="BB5" s="12" t="s">
        <v>97</v>
      </c>
      <c r="BC5" s="12" t="s">
        <v>50</v>
      </c>
    </row>
    <row r="6" spans="1:55" s="63" customFormat="1" ht="111" customHeight="1">
      <c r="A6" s="51" t="s">
        <v>51</v>
      </c>
      <c r="B6" s="51" t="s">
        <v>52</v>
      </c>
      <c r="C6" s="51" t="s">
        <v>166</v>
      </c>
      <c r="D6" s="51" t="s">
        <v>81</v>
      </c>
      <c r="E6" s="51" t="s">
        <v>274</v>
      </c>
      <c r="F6" s="52" t="s">
        <v>275</v>
      </c>
      <c r="G6" s="51" t="s">
        <v>276</v>
      </c>
      <c r="H6" s="51" t="s">
        <v>277</v>
      </c>
      <c r="I6" s="51" t="s">
        <v>86</v>
      </c>
      <c r="J6" s="51" t="s">
        <v>86</v>
      </c>
      <c r="K6" s="51" t="s">
        <v>87</v>
      </c>
      <c r="L6" s="67">
        <v>1</v>
      </c>
      <c r="M6" s="51" t="s">
        <v>62</v>
      </c>
      <c r="N6" s="51" t="s">
        <v>63</v>
      </c>
      <c r="O6" s="51" t="s">
        <v>278</v>
      </c>
      <c r="P6" s="57">
        <v>0</v>
      </c>
      <c r="Q6" s="57">
        <v>0.13</v>
      </c>
      <c r="R6" s="57">
        <v>0.13</v>
      </c>
      <c r="S6" s="136" t="s">
        <v>279</v>
      </c>
      <c r="T6" s="136" t="s">
        <v>280</v>
      </c>
      <c r="U6" s="136" t="s">
        <v>281</v>
      </c>
      <c r="V6" s="57">
        <f>SUM(P6:R6)</f>
        <v>0.26</v>
      </c>
      <c r="W6" s="57">
        <f>P6+Q6+R6</f>
        <v>0.26</v>
      </c>
      <c r="X6" s="217" t="s">
        <v>282</v>
      </c>
      <c r="Y6" s="203" t="s">
        <v>110</v>
      </c>
      <c r="Z6" s="133">
        <v>8.3299999999999999E-2</v>
      </c>
      <c r="AA6" s="57">
        <v>8.3299999999999999E-2</v>
      </c>
      <c r="AB6" s="57">
        <v>0.08</v>
      </c>
      <c r="AC6" s="57"/>
      <c r="AD6" s="57"/>
      <c r="AE6" s="57"/>
      <c r="AF6" s="57">
        <f>SUM(Z6:AB6)</f>
        <v>0.24659999999999999</v>
      </c>
      <c r="AG6" s="57">
        <f>Z6+AA6+AB6</f>
        <v>0.24659999999999999</v>
      </c>
      <c r="AH6" s="57"/>
      <c r="AI6" s="57">
        <v>0.08</v>
      </c>
      <c r="AJ6" s="57">
        <v>8.3299999999999999E-2</v>
      </c>
      <c r="AK6" s="57">
        <v>0.08</v>
      </c>
      <c r="AL6" s="57"/>
      <c r="AM6" s="57"/>
      <c r="AN6" s="57"/>
      <c r="AO6" s="57">
        <f>SUM(AI6:AK6)</f>
        <v>0.24330000000000002</v>
      </c>
      <c r="AP6" s="57">
        <f>AO6</f>
        <v>0.24330000000000002</v>
      </c>
      <c r="AQ6" s="57"/>
      <c r="AR6" s="57">
        <v>8.3299999999999999E-2</v>
      </c>
      <c r="AS6" s="57">
        <v>8.3299999999999999E-2</v>
      </c>
      <c r="AT6" s="57">
        <v>0.08</v>
      </c>
      <c r="AU6" s="57"/>
      <c r="AV6" s="57"/>
      <c r="AW6" s="57"/>
      <c r="AX6" s="57">
        <f>SUM(AR6:AT6)</f>
        <v>0.24659999999999999</v>
      </c>
      <c r="AY6" s="94">
        <f t="shared" ref="AY6:AY12" si="0">AX6</f>
        <v>0.24659999999999999</v>
      </c>
      <c r="AZ6" s="57">
        <f t="shared" ref="AZ6:BA10" si="1">SUM(V6+AF6+AO6+AX6)</f>
        <v>0.99649999999999994</v>
      </c>
      <c r="BA6" s="57">
        <f t="shared" si="1"/>
        <v>0.99649999999999994</v>
      </c>
      <c r="BB6" s="99"/>
      <c r="BC6" s="100" t="s">
        <v>283</v>
      </c>
    </row>
    <row r="7" spans="1:55" s="63" customFormat="1" ht="130.5">
      <c r="A7" s="51" t="s">
        <v>51</v>
      </c>
      <c r="B7" s="51" t="s">
        <v>52</v>
      </c>
      <c r="C7" s="51" t="s">
        <v>166</v>
      </c>
      <c r="D7" s="51" t="s">
        <v>284</v>
      </c>
      <c r="E7" s="51" t="s">
        <v>285</v>
      </c>
      <c r="F7" s="52" t="s">
        <v>286</v>
      </c>
      <c r="G7" s="51" t="s">
        <v>287</v>
      </c>
      <c r="H7" s="52" t="s">
        <v>288</v>
      </c>
      <c r="I7" s="101" t="s">
        <v>86</v>
      </c>
      <c r="J7" s="51" t="s">
        <v>86</v>
      </c>
      <c r="K7" s="52" t="s">
        <v>87</v>
      </c>
      <c r="L7" s="102">
        <v>1</v>
      </c>
      <c r="M7" s="101" t="s">
        <v>75</v>
      </c>
      <c r="N7" s="101" t="s">
        <v>63</v>
      </c>
      <c r="O7" s="52" t="s">
        <v>289</v>
      </c>
      <c r="P7" s="57">
        <v>8.3299999999999999E-2</v>
      </c>
      <c r="Q7" s="57">
        <v>8.3299999999999999E-2</v>
      </c>
      <c r="R7" s="57">
        <v>8.3299999999999999E-2</v>
      </c>
      <c r="S7" s="136" t="s">
        <v>290</v>
      </c>
      <c r="T7" s="136" t="s">
        <v>291</v>
      </c>
      <c r="U7" s="183" t="s">
        <v>292</v>
      </c>
      <c r="V7" s="57">
        <f t="shared" ref="V7:V12" si="2">SUM(P7:R7)</f>
        <v>0.24990000000000001</v>
      </c>
      <c r="W7" s="57">
        <f t="shared" ref="W7:W12" si="3">P7+Q7+R7</f>
        <v>0.24990000000000001</v>
      </c>
      <c r="X7" s="183" t="s">
        <v>293</v>
      </c>
      <c r="Y7" s="218" t="s">
        <v>294</v>
      </c>
      <c r="Z7" s="57">
        <v>8.3299999999999999E-2</v>
      </c>
      <c r="AA7" s="57">
        <v>8.3299999999999999E-2</v>
      </c>
      <c r="AB7" s="57">
        <v>8.3299999999999999E-2</v>
      </c>
      <c r="AC7" s="57"/>
      <c r="AD7" s="57"/>
      <c r="AE7" s="57"/>
      <c r="AF7" s="57">
        <f t="shared" ref="AF7:AF11" si="4">SUM(Z7:AB7)</f>
        <v>0.24990000000000001</v>
      </c>
      <c r="AG7" s="57">
        <f t="shared" ref="AG7:AG12" si="5">Z7+AA7+AB7</f>
        <v>0.24990000000000001</v>
      </c>
      <c r="AH7" s="103"/>
      <c r="AI7" s="57">
        <v>8.3299999999999999E-2</v>
      </c>
      <c r="AJ7" s="57">
        <v>8.3299999999999999E-2</v>
      </c>
      <c r="AK7" s="57">
        <v>8.3299999999999999E-2</v>
      </c>
      <c r="AL7" s="57"/>
      <c r="AM7" s="57"/>
      <c r="AN7" s="57"/>
      <c r="AO7" s="57">
        <f t="shared" ref="AO7:AO11" si="6">SUM(AI7:AK7)</f>
        <v>0.24990000000000001</v>
      </c>
      <c r="AP7" s="57">
        <f t="shared" ref="AP7:AP12" si="7">AO7</f>
        <v>0.24990000000000001</v>
      </c>
      <c r="AQ7" s="103"/>
      <c r="AR7" s="57">
        <v>8.3299999999999999E-2</v>
      </c>
      <c r="AS7" s="57">
        <v>8.3299999999999999E-2</v>
      </c>
      <c r="AT7" s="57">
        <v>8.3299999999999999E-2</v>
      </c>
      <c r="AU7" s="57"/>
      <c r="AV7" s="57"/>
      <c r="AW7" s="57"/>
      <c r="AX7" s="57">
        <f t="shared" ref="AX7:AX11" si="8">SUM(AR7:AT7)</f>
        <v>0.24990000000000001</v>
      </c>
      <c r="AY7" s="94">
        <f t="shared" si="0"/>
        <v>0.24990000000000001</v>
      </c>
      <c r="AZ7" s="57">
        <f t="shared" si="1"/>
        <v>0.99960000000000004</v>
      </c>
      <c r="BA7" s="57">
        <f t="shared" si="1"/>
        <v>0.99960000000000004</v>
      </c>
      <c r="BB7" s="99"/>
      <c r="BC7" s="100" t="s">
        <v>295</v>
      </c>
    </row>
    <row r="8" spans="1:55" s="63" customFormat="1" ht="108.75" customHeight="1">
      <c r="A8" s="51" t="s">
        <v>51</v>
      </c>
      <c r="B8" s="52" t="s">
        <v>52</v>
      </c>
      <c r="C8" s="51" t="s">
        <v>166</v>
      </c>
      <c r="D8" s="52" t="s">
        <v>284</v>
      </c>
      <c r="E8" s="52" t="s">
        <v>285</v>
      </c>
      <c r="F8" s="52" t="s">
        <v>296</v>
      </c>
      <c r="G8" s="52" t="s">
        <v>297</v>
      </c>
      <c r="H8" s="52" t="s">
        <v>277</v>
      </c>
      <c r="I8" s="52" t="s">
        <v>86</v>
      </c>
      <c r="J8" s="52" t="s">
        <v>86</v>
      </c>
      <c r="K8" s="52" t="s">
        <v>87</v>
      </c>
      <c r="L8" s="104">
        <v>1</v>
      </c>
      <c r="M8" s="51" t="s">
        <v>75</v>
      </c>
      <c r="N8" s="52" t="s">
        <v>63</v>
      </c>
      <c r="O8" s="52" t="s">
        <v>289</v>
      </c>
      <c r="P8" s="57">
        <v>8.3299999999999999E-2</v>
      </c>
      <c r="Q8" s="57">
        <v>8.3299999999999999E-2</v>
      </c>
      <c r="R8" s="57">
        <v>8.3299999999999999E-2</v>
      </c>
      <c r="S8" s="136" t="s">
        <v>298</v>
      </c>
      <c r="T8" s="136" t="s">
        <v>299</v>
      </c>
      <c r="U8" s="183" t="s">
        <v>300</v>
      </c>
      <c r="V8" s="57">
        <f t="shared" si="2"/>
        <v>0.24990000000000001</v>
      </c>
      <c r="W8" s="57">
        <f t="shared" si="3"/>
        <v>0.24990000000000001</v>
      </c>
      <c r="X8" s="183" t="s">
        <v>301</v>
      </c>
      <c r="Y8" s="197" t="s">
        <v>302</v>
      </c>
      <c r="Z8" s="57">
        <v>8.3299999999999999E-2</v>
      </c>
      <c r="AA8" s="57">
        <v>8.3299999999999999E-2</v>
      </c>
      <c r="AB8" s="57">
        <v>8.3299999999999999E-2</v>
      </c>
      <c r="AC8" s="57"/>
      <c r="AD8" s="57"/>
      <c r="AE8" s="57"/>
      <c r="AF8" s="57">
        <f t="shared" si="4"/>
        <v>0.24990000000000001</v>
      </c>
      <c r="AG8" s="57">
        <f t="shared" si="5"/>
        <v>0.24990000000000001</v>
      </c>
      <c r="AH8" s="57"/>
      <c r="AI8" s="57">
        <v>8.3299999999999999E-2</v>
      </c>
      <c r="AJ8" s="57">
        <v>8.3299999999999999E-2</v>
      </c>
      <c r="AK8" s="57">
        <v>8.3299999999999999E-2</v>
      </c>
      <c r="AL8" s="57"/>
      <c r="AM8" s="57"/>
      <c r="AN8" s="57"/>
      <c r="AO8" s="57">
        <f t="shared" si="6"/>
        <v>0.24990000000000001</v>
      </c>
      <c r="AP8" s="57">
        <f t="shared" si="7"/>
        <v>0.24990000000000001</v>
      </c>
      <c r="AQ8" s="57"/>
      <c r="AR8" s="57">
        <v>8.3299999999999999E-2</v>
      </c>
      <c r="AS8" s="57">
        <v>8.3299999999999999E-2</v>
      </c>
      <c r="AT8" s="57">
        <v>8.3299999999999999E-2</v>
      </c>
      <c r="AU8" s="57"/>
      <c r="AV8" s="57"/>
      <c r="AW8" s="57"/>
      <c r="AX8" s="57">
        <f t="shared" si="8"/>
        <v>0.24990000000000001</v>
      </c>
      <c r="AY8" s="94">
        <f t="shared" si="0"/>
        <v>0.24990000000000001</v>
      </c>
      <c r="AZ8" s="57">
        <f t="shared" si="1"/>
        <v>0.99960000000000004</v>
      </c>
      <c r="BA8" s="57">
        <f t="shared" si="1"/>
        <v>0.99960000000000004</v>
      </c>
      <c r="BB8" s="105"/>
      <c r="BC8" s="100" t="s">
        <v>295</v>
      </c>
    </row>
    <row r="9" spans="1:55" s="63" customFormat="1" ht="128.25" customHeight="1">
      <c r="A9" s="51" t="s">
        <v>51</v>
      </c>
      <c r="B9" s="52" t="s">
        <v>52</v>
      </c>
      <c r="C9" s="51" t="s">
        <v>166</v>
      </c>
      <c r="D9" s="52" t="s">
        <v>303</v>
      </c>
      <c r="E9" s="52" t="s">
        <v>285</v>
      </c>
      <c r="F9" s="52" t="s">
        <v>304</v>
      </c>
      <c r="G9" s="52" t="s">
        <v>305</v>
      </c>
      <c r="H9" s="52" t="s">
        <v>277</v>
      </c>
      <c r="I9" s="52" t="s">
        <v>86</v>
      </c>
      <c r="J9" s="52" t="s">
        <v>86</v>
      </c>
      <c r="K9" s="52" t="s">
        <v>87</v>
      </c>
      <c r="L9" s="104">
        <v>1</v>
      </c>
      <c r="M9" s="52" t="s">
        <v>75</v>
      </c>
      <c r="N9" s="52" t="s">
        <v>63</v>
      </c>
      <c r="O9" s="52" t="s">
        <v>289</v>
      </c>
      <c r="P9" s="57">
        <v>8.3299999999999999E-2</v>
      </c>
      <c r="Q9" s="57">
        <v>8.3299999999999999E-2</v>
      </c>
      <c r="R9" s="57">
        <v>8.3299999999999999E-2</v>
      </c>
      <c r="S9" s="136" t="s">
        <v>306</v>
      </c>
      <c r="T9" s="136" t="s">
        <v>307</v>
      </c>
      <c r="U9" s="186" t="s">
        <v>308</v>
      </c>
      <c r="V9" s="128">
        <f t="shared" si="2"/>
        <v>0.24990000000000001</v>
      </c>
      <c r="W9" s="128">
        <f t="shared" si="3"/>
        <v>0.24990000000000001</v>
      </c>
      <c r="X9" s="186" t="s">
        <v>309</v>
      </c>
      <c r="Y9" s="202" t="s">
        <v>310</v>
      </c>
      <c r="Z9" s="57">
        <v>8.3299999999999999E-2</v>
      </c>
      <c r="AA9" s="57">
        <v>8.3299999999999999E-2</v>
      </c>
      <c r="AB9" s="57">
        <v>8.3299999999999999E-2</v>
      </c>
      <c r="AC9" s="57"/>
      <c r="AD9" s="57"/>
      <c r="AE9" s="57"/>
      <c r="AF9" s="57">
        <f t="shared" si="4"/>
        <v>0.24990000000000001</v>
      </c>
      <c r="AG9" s="57">
        <f t="shared" si="5"/>
        <v>0.24990000000000001</v>
      </c>
      <c r="AH9" s="57"/>
      <c r="AI9" s="57">
        <v>8.3299999999999999E-2</v>
      </c>
      <c r="AJ9" s="57">
        <v>8.3299999999999999E-2</v>
      </c>
      <c r="AK9" s="57">
        <v>8.3299999999999999E-2</v>
      </c>
      <c r="AL9" s="57"/>
      <c r="AM9" s="57"/>
      <c r="AN9" s="57"/>
      <c r="AO9" s="57">
        <f t="shared" si="6"/>
        <v>0.24990000000000001</v>
      </c>
      <c r="AP9" s="57">
        <f t="shared" si="7"/>
        <v>0.24990000000000001</v>
      </c>
      <c r="AQ9" s="57"/>
      <c r="AR9" s="57">
        <v>8.3299999999999999E-2</v>
      </c>
      <c r="AS9" s="57">
        <v>8.3299999999999999E-2</v>
      </c>
      <c r="AT9" s="57">
        <v>8.3299999999999999E-2</v>
      </c>
      <c r="AU9" s="57"/>
      <c r="AV9" s="57"/>
      <c r="AW9" s="57"/>
      <c r="AX9" s="57">
        <f t="shared" si="8"/>
        <v>0.24990000000000001</v>
      </c>
      <c r="AY9" s="94">
        <f t="shared" si="0"/>
        <v>0.24990000000000001</v>
      </c>
      <c r="AZ9" s="57">
        <f t="shared" si="1"/>
        <v>0.99960000000000004</v>
      </c>
      <c r="BA9" s="57">
        <f t="shared" si="1"/>
        <v>0.99960000000000004</v>
      </c>
      <c r="BB9" s="106"/>
      <c r="BC9" s="100" t="s">
        <v>295</v>
      </c>
    </row>
    <row r="10" spans="1:55" s="63" customFormat="1" ht="249" customHeight="1">
      <c r="A10" s="51" t="s">
        <v>51</v>
      </c>
      <c r="B10" s="51" t="s">
        <v>52</v>
      </c>
      <c r="C10" s="51" t="s">
        <v>166</v>
      </c>
      <c r="D10" s="51" t="s">
        <v>311</v>
      </c>
      <c r="E10" s="51" t="s">
        <v>312</v>
      </c>
      <c r="F10" s="52" t="s">
        <v>313</v>
      </c>
      <c r="G10" s="51" t="s">
        <v>314</v>
      </c>
      <c r="H10" s="51" t="s">
        <v>277</v>
      </c>
      <c r="I10" s="51" t="s">
        <v>86</v>
      </c>
      <c r="J10" s="51" t="s">
        <v>86</v>
      </c>
      <c r="K10" s="51" t="s">
        <v>87</v>
      </c>
      <c r="L10" s="67">
        <v>1</v>
      </c>
      <c r="M10" s="51" t="s">
        <v>75</v>
      </c>
      <c r="N10" s="51" t="s">
        <v>63</v>
      </c>
      <c r="O10" s="51" t="s">
        <v>315</v>
      </c>
      <c r="P10" s="57">
        <v>8.3299999999999999E-2</v>
      </c>
      <c r="Q10" s="57">
        <v>8.3299999999999999E-2</v>
      </c>
      <c r="R10" s="57">
        <v>8.3299999999999999E-2</v>
      </c>
      <c r="S10" s="136" t="s">
        <v>316</v>
      </c>
      <c r="T10" s="138" t="s">
        <v>317</v>
      </c>
      <c r="U10" s="188" t="s">
        <v>318</v>
      </c>
      <c r="V10" s="127">
        <f t="shared" si="2"/>
        <v>0.24990000000000001</v>
      </c>
      <c r="W10" s="199">
        <f t="shared" si="3"/>
        <v>0.24990000000000001</v>
      </c>
      <c r="X10" s="189" t="s">
        <v>319</v>
      </c>
      <c r="Y10" s="191" t="s">
        <v>148</v>
      </c>
      <c r="Z10" s="133">
        <v>8.3299999999999999E-2</v>
      </c>
      <c r="AA10" s="57">
        <v>8.3299999999999999E-2</v>
      </c>
      <c r="AB10" s="57">
        <v>8.3299999999999999E-2</v>
      </c>
      <c r="AC10" s="57"/>
      <c r="AD10" s="57"/>
      <c r="AE10" s="57"/>
      <c r="AF10" s="57">
        <f t="shared" si="4"/>
        <v>0.24990000000000001</v>
      </c>
      <c r="AG10" s="57">
        <f t="shared" si="5"/>
        <v>0.24990000000000001</v>
      </c>
      <c r="AH10" s="57"/>
      <c r="AI10" s="57">
        <v>8.3299999999999999E-2</v>
      </c>
      <c r="AJ10" s="57">
        <v>8.3299999999999999E-2</v>
      </c>
      <c r="AK10" s="57">
        <v>8.3299999999999999E-2</v>
      </c>
      <c r="AL10" s="57"/>
      <c r="AM10" s="57"/>
      <c r="AN10" s="57"/>
      <c r="AO10" s="57">
        <f t="shared" si="6"/>
        <v>0.24990000000000001</v>
      </c>
      <c r="AP10" s="57">
        <f t="shared" si="7"/>
        <v>0.24990000000000001</v>
      </c>
      <c r="AQ10" s="57"/>
      <c r="AR10" s="57">
        <v>8.3299999999999999E-2</v>
      </c>
      <c r="AS10" s="57">
        <v>8.3299999999999999E-2</v>
      </c>
      <c r="AT10" s="57">
        <v>8.3299999999999999E-2</v>
      </c>
      <c r="AU10" s="57"/>
      <c r="AV10" s="57"/>
      <c r="AW10" s="57"/>
      <c r="AX10" s="57">
        <f t="shared" si="8"/>
        <v>0.24990000000000001</v>
      </c>
      <c r="AY10" s="94">
        <f t="shared" si="0"/>
        <v>0.24990000000000001</v>
      </c>
      <c r="AZ10" s="57">
        <f t="shared" si="1"/>
        <v>0.99960000000000004</v>
      </c>
      <c r="BA10" s="57">
        <f t="shared" si="1"/>
        <v>0.99960000000000004</v>
      </c>
      <c r="BB10" s="80"/>
      <c r="BC10" s="107"/>
    </row>
    <row r="11" spans="1:55" s="63" customFormat="1" ht="146.25" customHeight="1">
      <c r="A11" s="51" t="s">
        <v>51</v>
      </c>
      <c r="B11" s="51" t="s">
        <v>52</v>
      </c>
      <c r="C11" s="51" t="s">
        <v>166</v>
      </c>
      <c r="D11" s="51" t="s">
        <v>320</v>
      </c>
      <c r="E11" s="51" t="s">
        <v>321</v>
      </c>
      <c r="F11" s="52" t="s">
        <v>322</v>
      </c>
      <c r="G11" s="51" t="s">
        <v>323</v>
      </c>
      <c r="H11" s="51" t="s">
        <v>324</v>
      </c>
      <c r="I11" s="51" t="s">
        <v>86</v>
      </c>
      <c r="J11" s="51" t="s">
        <v>86</v>
      </c>
      <c r="K11" s="51" t="s">
        <v>61</v>
      </c>
      <c r="L11" s="53">
        <v>4</v>
      </c>
      <c r="M11" s="51" t="s">
        <v>75</v>
      </c>
      <c r="N11" s="51" t="s">
        <v>63</v>
      </c>
      <c r="O11" s="51" t="s">
        <v>325</v>
      </c>
      <c r="P11" s="54">
        <v>0</v>
      </c>
      <c r="Q11" s="54">
        <v>0</v>
      </c>
      <c r="R11" s="54">
        <v>1</v>
      </c>
      <c r="S11" s="136" t="s">
        <v>326</v>
      </c>
      <c r="T11" s="58" t="s">
        <v>327</v>
      </c>
      <c r="U11" s="141" t="s">
        <v>328</v>
      </c>
      <c r="V11" s="129">
        <f t="shared" si="2"/>
        <v>1</v>
      </c>
      <c r="W11" s="200">
        <f t="shared" si="3"/>
        <v>1</v>
      </c>
      <c r="X11" s="189" t="s">
        <v>329</v>
      </c>
      <c r="Y11" s="203" t="s">
        <v>156</v>
      </c>
      <c r="Z11" s="201">
        <v>0</v>
      </c>
      <c r="AA11" s="54">
        <v>0</v>
      </c>
      <c r="AB11" s="54">
        <v>1</v>
      </c>
      <c r="AC11" s="54"/>
      <c r="AD11" s="54"/>
      <c r="AE11" s="54"/>
      <c r="AF11" s="54">
        <f t="shared" si="4"/>
        <v>1</v>
      </c>
      <c r="AG11" s="56">
        <f t="shared" si="5"/>
        <v>1</v>
      </c>
      <c r="AH11" s="54"/>
      <c r="AI11" s="54">
        <v>0</v>
      </c>
      <c r="AJ11" s="54">
        <v>0</v>
      </c>
      <c r="AK11" s="54">
        <v>1</v>
      </c>
      <c r="AL11" s="54"/>
      <c r="AM11" s="54"/>
      <c r="AN11" s="54"/>
      <c r="AO11" s="54">
        <f t="shared" si="6"/>
        <v>1</v>
      </c>
      <c r="AP11" s="56">
        <f t="shared" si="7"/>
        <v>1</v>
      </c>
      <c r="AQ11" s="54"/>
      <c r="AR11" s="54">
        <v>0</v>
      </c>
      <c r="AS11" s="54">
        <v>0</v>
      </c>
      <c r="AT11" s="54">
        <v>1</v>
      </c>
      <c r="AU11" s="54"/>
      <c r="AV11" s="54"/>
      <c r="AW11" s="54"/>
      <c r="AX11" s="54">
        <f t="shared" si="8"/>
        <v>1</v>
      </c>
      <c r="AY11" s="100">
        <f t="shared" si="0"/>
        <v>1</v>
      </c>
      <c r="AZ11" s="54">
        <f>SUM(V11+AF11+AO11+AX11)</f>
        <v>4</v>
      </c>
      <c r="BA11" s="56">
        <f>AZ11</f>
        <v>4</v>
      </c>
      <c r="BB11" s="80"/>
      <c r="BC11" s="78" t="s">
        <v>330</v>
      </c>
    </row>
    <row r="12" spans="1:55" s="63" customFormat="1" ht="118.5" customHeight="1">
      <c r="A12" s="51" t="s">
        <v>51</v>
      </c>
      <c r="B12" s="51" t="s">
        <v>52</v>
      </c>
      <c r="C12" s="51" t="s">
        <v>166</v>
      </c>
      <c r="D12" s="51" t="s">
        <v>311</v>
      </c>
      <c r="E12" s="51" t="s">
        <v>312</v>
      </c>
      <c r="F12" s="52" t="s">
        <v>331</v>
      </c>
      <c r="G12" s="51" t="s">
        <v>332</v>
      </c>
      <c r="H12" s="51" t="s">
        <v>277</v>
      </c>
      <c r="I12" s="51" t="s">
        <v>86</v>
      </c>
      <c r="J12" s="51" t="s">
        <v>86</v>
      </c>
      <c r="K12" s="51" t="s">
        <v>87</v>
      </c>
      <c r="L12" s="67">
        <v>1</v>
      </c>
      <c r="M12" s="51" t="s">
        <v>75</v>
      </c>
      <c r="N12" s="51" t="s">
        <v>63</v>
      </c>
      <c r="O12" s="52" t="s">
        <v>289</v>
      </c>
      <c r="P12" s="57">
        <v>8.3299999999999999E-2</v>
      </c>
      <c r="Q12" s="57">
        <v>8.3299999999999999E-2</v>
      </c>
      <c r="R12" s="57">
        <v>8.3299999999999999E-2</v>
      </c>
      <c r="S12" s="136" t="s">
        <v>333</v>
      </c>
      <c r="T12" s="136" t="s">
        <v>334</v>
      </c>
      <c r="U12" s="186" t="s">
        <v>335</v>
      </c>
      <c r="V12" s="128">
        <f t="shared" si="2"/>
        <v>0.24990000000000001</v>
      </c>
      <c r="W12" s="207">
        <f t="shared" si="3"/>
        <v>0.24990000000000001</v>
      </c>
      <c r="X12" s="208" t="s">
        <v>336</v>
      </c>
      <c r="Y12" s="209" t="s">
        <v>337</v>
      </c>
      <c r="Z12" s="133">
        <v>8.3299999999999999E-2</v>
      </c>
      <c r="AA12" s="57">
        <v>8.3299999999999999E-2</v>
      </c>
      <c r="AB12" s="57">
        <v>8.3299999999999999E-2</v>
      </c>
      <c r="AC12" s="57"/>
      <c r="AD12" s="57"/>
      <c r="AE12" s="57"/>
      <c r="AF12" s="57">
        <f t="shared" ref="AF12" si="9">SUM(Z12:AB12)</f>
        <v>0.24990000000000001</v>
      </c>
      <c r="AG12" s="57">
        <f t="shared" si="5"/>
        <v>0.24990000000000001</v>
      </c>
      <c r="AH12" s="57"/>
      <c r="AI12" s="57">
        <v>8.3299999999999999E-2</v>
      </c>
      <c r="AJ12" s="57">
        <v>8.3299999999999999E-2</v>
      </c>
      <c r="AK12" s="57">
        <v>8.3299999999999999E-2</v>
      </c>
      <c r="AL12" s="57"/>
      <c r="AM12" s="57"/>
      <c r="AN12" s="57"/>
      <c r="AO12" s="57">
        <f t="shared" ref="AO12" si="10">SUM(AI12:AK12)</f>
        <v>0.24990000000000001</v>
      </c>
      <c r="AP12" s="57">
        <f t="shared" si="7"/>
        <v>0.24990000000000001</v>
      </c>
      <c r="AQ12" s="57"/>
      <c r="AR12" s="57">
        <v>8.3299999999999999E-2</v>
      </c>
      <c r="AS12" s="57">
        <v>8.3299999999999999E-2</v>
      </c>
      <c r="AT12" s="57">
        <v>8.3299999999999999E-2</v>
      </c>
      <c r="AU12" s="57"/>
      <c r="AV12" s="57"/>
      <c r="AW12" s="57"/>
      <c r="AX12" s="57">
        <f t="shared" ref="AX12" si="11">SUM(AR12:AT12)</f>
        <v>0.24990000000000001</v>
      </c>
      <c r="AY12" s="94">
        <f t="shared" si="0"/>
        <v>0.24990000000000001</v>
      </c>
      <c r="AZ12" s="57">
        <f>SUM(V12+AF12+AO12+AX12)</f>
        <v>0.99960000000000004</v>
      </c>
      <c r="BA12" s="57">
        <f>SUM(W12+AG12+AP12+AY12)</f>
        <v>0.99960000000000004</v>
      </c>
      <c r="BB12" s="80"/>
      <c r="BC12" s="100" t="s">
        <v>338</v>
      </c>
    </row>
    <row r="13" spans="1:55" s="63" customFormat="1" ht="75.75">
      <c r="A13" s="51" t="s">
        <v>51</v>
      </c>
      <c r="B13" s="52" t="s">
        <v>52</v>
      </c>
      <c r="C13" s="51" t="s">
        <v>166</v>
      </c>
      <c r="D13" s="52" t="s">
        <v>303</v>
      </c>
      <c r="E13" s="52" t="s">
        <v>285</v>
      </c>
      <c r="F13" s="52" t="s">
        <v>339</v>
      </c>
      <c r="G13" s="52" t="s">
        <v>340</v>
      </c>
      <c r="H13" s="52" t="s">
        <v>277</v>
      </c>
      <c r="I13" s="52" t="s">
        <v>59</v>
      </c>
      <c r="J13" s="52" t="s">
        <v>86</v>
      </c>
      <c r="K13" s="52" t="s">
        <v>87</v>
      </c>
      <c r="L13" s="104">
        <v>1</v>
      </c>
      <c r="M13" s="52" t="s">
        <v>180</v>
      </c>
      <c r="N13" s="52" t="s">
        <v>63</v>
      </c>
      <c r="O13" s="52" t="s">
        <v>341</v>
      </c>
      <c r="P13" s="95">
        <v>0</v>
      </c>
      <c r="Q13" s="95">
        <v>0</v>
      </c>
      <c r="R13" s="95">
        <v>0.1</v>
      </c>
      <c r="S13" s="142" t="s">
        <v>342</v>
      </c>
      <c r="T13" s="205" t="s">
        <v>342</v>
      </c>
      <c r="U13" s="210" t="s">
        <v>343</v>
      </c>
      <c r="V13" s="153">
        <f>SUM(P13:R13)</f>
        <v>0.1</v>
      </c>
      <c r="W13" s="153">
        <f>V13</f>
        <v>0.1</v>
      </c>
      <c r="X13" s="210" t="s">
        <v>343</v>
      </c>
      <c r="Y13" s="210" t="s">
        <v>343</v>
      </c>
      <c r="Z13" s="206">
        <v>0.1</v>
      </c>
      <c r="AA13" s="95">
        <v>0.1</v>
      </c>
      <c r="AB13" s="95">
        <v>0.1</v>
      </c>
      <c r="AC13" s="95"/>
      <c r="AD13" s="95"/>
      <c r="AE13" s="95"/>
      <c r="AF13" s="95">
        <f>SUM(Z13:AB13)</f>
        <v>0.30000000000000004</v>
      </c>
      <c r="AG13" s="95">
        <f>Z13+AA13+AB13</f>
        <v>0.30000000000000004</v>
      </c>
      <c r="AH13" s="95"/>
      <c r="AI13" s="95">
        <v>0.1</v>
      </c>
      <c r="AJ13" s="95">
        <v>0.1</v>
      </c>
      <c r="AK13" s="95">
        <v>0.1</v>
      </c>
      <c r="AL13" s="95"/>
      <c r="AM13" s="95"/>
      <c r="AN13" s="95"/>
      <c r="AO13" s="95">
        <f>SUM(AI13:AK13)</f>
        <v>0.30000000000000004</v>
      </c>
      <c r="AP13" s="95">
        <f>AI13+AJ13+AK13</f>
        <v>0.30000000000000004</v>
      </c>
      <c r="AQ13" s="95"/>
      <c r="AR13" s="95">
        <v>0.1</v>
      </c>
      <c r="AS13" s="95">
        <v>0.1</v>
      </c>
      <c r="AT13" s="95">
        <v>0.1</v>
      </c>
      <c r="AU13" s="95"/>
      <c r="AV13" s="95"/>
      <c r="AW13" s="95"/>
      <c r="AX13" s="95">
        <f>SUM(AR13:AT13)</f>
        <v>0.30000000000000004</v>
      </c>
      <c r="AY13" s="98">
        <f>AR13+AS13+AT13</f>
        <v>0.30000000000000004</v>
      </c>
      <c r="AZ13" s="95">
        <f>SUM(V13+AF13+AO13+AX13)</f>
        <v>1</v>
      </c>
      <c r="BA13" s="95">
        <f>SUM(W13+AG13+AP13+AY13)</f>
        <v>1</v>
      </c>
      <c r="BB13" s="108"/>
      <c r="BC13" s="100" t="s">
        <v>295</v>
      </c>
    </row>
  </sheetData>
  <mergeCells count="17">
    <mergeCell ref="AI3:AK4"/>
    <mergeCell ref="AL3:AQ3"/>
    <mergeCell ref="AR3:AT4"/>
    <mergeCell ref="A1:C3"/>
    <mergeCell ref="P3:R4"/>
    <mergeCell ref="S3:Y3"/>
    <mergeCell ref="Z3:AB4"/>
    <mergeCell ref="AC3:AH3"/>
    <mergeCell ref="V4:Y4"/>
    <mergeCell ref="AC4:AE4"/>
    <mergeCell ref="AF4:AH4"/>
    <mergeCell ref="S4:U4"/>
    <mergeCell ref="AU3:AZ3"/>
    <mergeCell ref="AL4:AN4"/>
    <mergeCell ref="AO4:AQ4"/>
    <mergeCell ref="AU4:AW4"/>
    <mergeCell ref="AX4:AZ4"/>
  </mergeCells>
  <phoneticPr fontId="11" type="noConversion"/>
  <hyperlinks>
    <hyperlink ref="Y7" r:id="rId1" display="https://365and-my.sharepoint.com/:x:/r/personal/talentohumano_and_gov_co/Documents/TALENTO%20HUMANO%20Y%20SST%202026/INDUCCIONES%20Y%20CAPACITACIONES%20%202026/FEBRERO/1.1Induccio%CC%81n%20y%20Re%20induccio%CC%81n%20Institucional%20AND%202026%20-%20Informe%20de%20asistencia%202-24-26%20(4).xlsx?d=w1d643179c1fd40bfb649a4115d238eb2&amp;csf=1&amp;web=1&amp;e=bK9V3t" xr:uid="{2E02FA3A-DAEF-472E-80DA-1FCC15BB0F10}"/>
    <hyperlink ref="Y8" r:id="rId2" xr:uid="{3DE47600-504A-4302-8CC0-FB23C4BAA6E6}"/>
    <hyperlink ref="Y9" r:id="rId3" xr:uid="{DC366873-936F-4E9B-A439-D11EA8B6AD90}"/>
    <hyperlink ref="Y10" r:id="rId4" xr:uid="{709FCEE6-8278-46C8-81D8-1509ED1B9425}"/>
    <hyperlink ref="Y12" r:id="rId5" xr:uid="{D11BD223-C30E-453A-9AFE-FBC102919ACA}"/>
    <hyperlink ref="Y6" r:id="rId6" xr:uid="{03114BB2-E440-453D-B6F2-C8B915F14A3C}"/>
    <hyperlink ref="Y11" r:id="rId7" xr:uid="{BBCC378C-F78C-4F98-98DD-2B89D718BC4D}"/>
  </hyperlinks>
  <pageMargins left="0.7" right="0.7" top="0.75" bottom="0.75" header="0.3" footer="0.3"/>
  <pageSetup orientation="portrait" r:id="rId8"/>
  <drawing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C2A1C-91BB-4BFB-A80D-F9D919A63D1A}">
  <sheetPr>
    <tabColor theme="8" tint="0.59999389629810485"/>
  </sheetPr>
  <dimension ref="A1:BR10"/>
  <sheetViews>
    <sheetView topLeftCell="AJ7" zoomScale="70" zoomScaleNormal="70" workbookViewId="0">
      <selection activeCell="AJ7" sqref="AJ7"/>
    </sheetView>
  </sheetViews>
  <sheetFormatPr defaultColWidth="10" defaultRowHeight="14.45"/>
  <cols>
    <col min="1" max="1" width="20.140625" customWidth="1"/>
    <col min="2" max="2" width="26.140625" customWidth="1"/>
    <col min="3" max="3" width="26.85546875" customWidth="1"/>
    <col min="4" max="4" width="17.28515625" customWidth="1"/>
    <col min="5" max="5" width="13.85546875" customWidth="1"/>
    <col min="6" max="6" width="32.7109375" customWidth="1"/>
    <col min="7" max="7" width="20.140625" customWidth="1"/>
    <col min="8" max="8" width="22.28515625" customWidth="1"/>
    <col min="9" max="10" width="10.28515625" customWidth="1"/>
    <col min="11" max="11" width="10.5703125" customWidth="1"/>
    <col min="12" max="12" width="7.28515625" customWidth="1"/>
    <col min="13" max="13" width="8" customWidth="1"/>
    <col min="14" max="14" width="9.85546875" customWidth="1"/>
    <col min="15" max="15" width="21.28515625" customWidth="1"/>
    <col min="16" max="16" width="10.42578125" hidden="1" customWidth="1"/>
    <col min="17" max="18" width="10" hidden="1" customWidth="1"/>
    <col min="19" max="19" width="13" hidden="1" customWidth="1"/>
    <col min="20" max="20" width="12.5703125" hidden="1" customWidth="1"/>
    <col min="21" max="23" width="10" hidden="1" customWidth="1"/>
    <col min="24" max="24" width="12.85546875" hidden="1" customWidth="1"/>
    <col min="25" max="25" width="12.42578125" hidden="1" customWidth="1"/>
    <col min="26" max="27" width="10" hidden="1" customWidth="1"/>
    <col min="28" max="28" width="11.7109375" hidden="1" customWidth="1"/>
    <col min="29" max="29" width="13.85546875" hidden="1" customWidth="1"/>
    <col min="30" max="30" width="12.42578125" hidden="1" customWidth="1"/>
    <col min="32" max="32" width="11.140625" customWidth="1"/>
    <col min="33" max="33" width="10.42578125" customWidth="1"/>
    <col min="34" max="34" width="53.5703125" customWidth="1"/>
    <col min="35" max="35" width="33.28515625" customWidth="1"/>
    <col min="36" max="36" width="49.85546875" customWidth="1"/>
    <col min="37" max="37" width="13.28515625" customWidth="1"/>
    <col min="38" max="38" width="13.5703125" customWidth="1"/>
    <col min="39" max="39" width="61.140625" customWidth="1"/>
    <col min="40" max="40" width="13.5703125" customWidth="1"/>
    <col min="41" max="46" width="10.42578125" customWidth="1"/>
    <col min="47" max="47" width="12.28515625" customWidth="1"/>
    <col min="48" max="49" width="13" customWidth="1"/>
    <col min="50" max="51" width="10.42578125" customWidth="1"/>
    <col min="52" max="64" width="12.42578125" customWidth="1"/>
    <col min="65" max="65" width="14" customWidth="1"/>
    <col min="66" max="66" width="13.28515625" customWidth="1"/>
    <col min="67" max="67" width="13.7109375" customWidth="1"/>
    <col min="68" max="68" width="11.7109375" customWidth="1"/>
    <col min="69" max="69" width="30.140625" customWidth="1"/>
    <col min="70" max="70" width="28.85546875" customWidth="1"/>
  </cols>
  <sheetData>
    <row r="1" spans="1:70" ht="14.25" customHeight="1">
      <c r="A1" s="248" t="s">
        <v>1</v>
      </c>
      <c r="B1" s="248"/>
    </row>
    <row r="2" spans="1:70">
      <c r="A2" s="248"/>
      <c r="B2" s="248"/>
    </row>
    <row r="3" spans="1:70">
      <c r="A3" s="248"/>
      <c r="B3" s="248"/>
      <c r="AE3" s="244" t="s">
        <v>2</v>
      </c>
      <c r="AF3" s="244"/>
      <c r="AG3" s="244"/>
      <c r="AH3" s="242" t="s">
        <v>3</v>
      </c>
      <c r="AI3" s="243"/>
      <c r="AJ3" s="243"/>
      <c r="AK3" s="243"/>
      <c r="AL3" s="243"/>
      <c r="AM3" s="243"/>
      <c r="AN3" s="247"/>
      <c r="AO3" s="244" t="s">
        <v>2</v>
      </c>
      <c r="AP3" s="244"/>
      <c r="AQ3" s="244"/>
      <c r="AR3" s="241" t="s">
        <v>3</v>
      </c>
      <c r="AS3" s="241"/>
      <c r="AT3" s="241"/>
      <c r="AU3" s="241"/>
      <c r="AV3" s="241"/>
      <c r="AW3" s="241"/>
      <c r="AX3" s="244" t="s">
        <v>2</v>
      </c>
      <c r="AY3" s="244"/>
      <c r="AZ3" s="244"/>
      <c r="BA3" s="241" t="s">
        <v>3</v>
      </c>
      <c r="BB3" s="241"/>
      <c r="BC3" s="241"/>
      <c r="BD3" s="241"/>
      <c r="BE3" s="241"/>
      <c r="BF3" s="241"/>
      <c r="BG3" s="244" t="s">
        <v>2</v>
      </c>
      <c r="BH3" s="244"/>
      <c r="BI3" s="244"/>
      <c r="BJ3" s="241" t="s">
        <v>3</v>
      </c>
      <c r="BK3" s="241"/>
      <c r="BL3" s="241"/>
      <c r="BM3" s="241"/>
      <c r="BN3" s="241"/>
      <c r="BO3" s="241"/>
    </row>
    <row r="4" spans="1:70" ht="15" customHeight="1" thickBot="1">
      <c r="A4" s="29"/>
      <c r="B4" s="30"/>
      <c r="C4" s="30"/>
      <c r="D4" s="30"/>
      <c r="E4" s="31"/>
      <c r="F4" s="31"/>
      <c r="G4" s="32"/>
      <c r="H4" s="33"/>
      <c r="I4" s="31"/>
      <c r="J4" s="31"/>
      <c r="K4" s="31"/>
      <c r="L4" s="31"/>
      <c r="M4" s="31"/>
      <c r="N4" s="31"/>
      <c r="O4" s="31"/>
      <c r="P4" s="245" t="s">
        <v>2</v>
      </c>
      <c r="Q4" s="249"/>
      <c r="R4" s="246"/>
      <c r="S4" s="245" t="s">
        <v>3</v>
      </c>
      <c r="T4" s="246"/>
      <c r="U4" s="245" t="s">
        <v>2</v>
      </c>
      <c r="V4" s="249"/>
      <c r="W4" s="246"/>
      <c r="X4" s="245" t="s">
        <v>3</v>
      </c>
      <c r="Y4" s="246"/>
      <c r="Z4" s="245" t="s">
        <v>2</v>
      </c>
      <c r="AA4" s="249"/>
      <c r="AB4" s="246"/>
      <c r="AC4" s="245" t="s">
        <v>3</v>
      </c>
      <c r="AD4" s="246"/>
      <c r="AE4" s="244"/>
      <c r="AF4" s="244"/>
      <c r="AG4" s="244"/>
      <c r="AH4" s="242" t="s">
        <v>4</v>
      </c>
      <c r="AI4" s="243"/>
      <c r="AJ4" s="243"/>
      <c r="AK4" s="241" t="s">
        <v>5</v>
      </c>
      <c r="AL4" s="241"/>
      <c r="AM4" s="241"/>
      <c r="AN4" s="241"/>
      <c r="AO4" s="244"/>
      <c r="AP4" s="244"/>
      <c r="AQ4" s="244"/>
      <c r="AR4" s="241" t="s">
        <v>4</v>
      </c>
      <c r="AS4" s="241"/>
      <c r="AT4" s="241"/>
      <c r="AU4" s="241" t="s">
        <v>5</v>
      </c>
      <c r="AV4" s="241"/>
      <c r="AW4" s="241"/>
      <c r="AX4" s="244"/>
      <c r="AY4" s="244"/>
      <c r="AZ4" s="244"/>
      <c r="BA4" s="241" t="s">
        <v>4</v>
      </c>
      <c r="BB4" s="241"/>
      <c r="BC4" s="241"/>
      <c r="BD4" s="241" t="s">
        <v>5</v>
      </c>
      <c r="BE4" s="241"/>
      <c r="BF4" s="241"/>
      <c r="BG4" s="244"/>
      <c r="BH4" s="244"/>
      <c r="BI4" s="244"/>
      <c r="BJ4" s="241" t="s">
        <v>4</v>
      </c>
      <c r="BK4" s="241"/>
      <c r="BL4" s="241"/>
      <c r="BM4" s="241" t="s">
        <v>5</v>
      </c>
      <c r="BN4" s="241"/>
      <c r="BO4" s="241"/>
      <c r="BP4" s="34"/>
      <c r="BQ4" s="34"/>
    </row>
    <row r="5" spans="1:70" ht="50.1">
      <c r="A5" s="117" t="s">
        <v>6</v>
      </c>
      <c r="B5" s="35" t="s">
        <v>7</v>
      </c>
      <c r="C5" s="35" t="s">
        <v>8</v>
      </c>
      <c r="D5" s="35" t="s">
        <v>9</v>
      </c>
      <c r="E5" s="36" t="s">
        <v>94</v>
      </c>
      <c r="F5" s="36" t="s">
        <v>11</v>
      </c>
      <c r="G5" s="36" t="s">
        <v>12</v>
      </c>
      <c r="H5" s="36" t="s">
        <v>13</v>
      </c>
      <c r="I5" s="36" t="s">
        <v>14</v>
      </c>
      <c r="J5" s="36" t="s">
        <v>15</v>
      </c>
      <c r="K5" s="36" t="s">
        <v>16</v>
      </c>
      <c r="L5" s="36" t="s">
        <v>17</v>
      </c>
      <c r="M5" s="36" t="s">
        <v>18</v>
      </c>
      <c r="N5" s="36" t="s">
        <v>19</v>
      </c>
      <c r="O5" s="36" t="s">
        <v>20</v>
      </c>
      <c r="P5" s="37" t="s">
        <v>21</v>
      </c>
      <c r="Q5" s="37" t="s">
        <v>22</v>
      </c>
      <c r="R5" s="37" t="s">
        <v>23</v>
      </c>
      <c r="S5" s="37" t="s">
        <v>24</v>
      </c>
      <c r="T5" s="37" t="s">
        <v>25</v>
      </c>
      <c r="U5" s="37" t="s">
        <v>26</v>
      </c>
      <c r="V5" s="37" t="s">
        <v>27</v>
      </c>
      <c r="W5" s="37" t="s">
        <v>28</v>
      </c>
      <c r="X5" s="37" t="s">
        <v>29</v>
      </c>
      <c r="Y5" s="37" t="s">
        <v>30</v>
      </c>
      <c r="Z5" s="37" t="s">
        <v>31</v>
      </c>
      <c r="AA5" s="37" t="s">
        <v>32</v>
      </c>
      <c r="AB5" s="37" t="s">
        <v>33</v>
      </c>
      <c r="AC5" s="37" t="s">
        <v>34</v>
      </c>
      <c r="AD5" s="37" t="s">
        <v>35</v>
      </c>
      <c r="AE5" s="37" t="s">
        <v>21</v>
      </c>
      <c r="AF5" s="37" t="s">
        <v>22</v>
      </c>
      <c r="AG5" s="38" t="s">
        <v>36</v>
      </c>
      <c r="AH5" s="37" t="s">
        <v>21</v>
      </c>
      <c r="AI5" s="37" t="s">
        <v>22</v>
      </c>
      <c r="AJ5" s="38" t="s">
        <v>36</v>
      </c>
      <c r="AK5" s="37" t="s">
        <v>24</v>
      </c>
      <c r="AL5" s="39" t="s">
        <v>25</v>
      </c>
      <c r="AM5" s="8" t="s">
        <v>37</v>
      </c>
      <c r="AN5" s="8" t="s">
        <v>38</v>
      </c>
      <c r="AO5" s="38" t="s">
        <v>26</v>
      </c>
      <c r="AP5" s="38" t="s">
        <v>27</v>
      </c>
      <c r="AQ5" s="38" t="s">
        <v>28</v>
      </c>
      <c r="AR5" s="38" t="s">
        <v>26</v>
      </c>
      <c r="AS5" s="38" t="s">
        <v>27</v>
      </c>
      <c r="AT5" s="38" t="s">
        <v>28</v>
      </c>
      <c r="AU5" s="37" t="s">
        <v>29</v>
      </c>
      <c r="AV5" s="39" t="s">
        <v>30</v>
      </c>
      <c r="AW5" s="8" t="s">
        <v>39</v>
      </c>
      <c r="AX5" s="38" t="s">
        <v>31</v>
      </c>
      <c r="AY5" s="38" t="s">
        <v>32</v>
      </c>
      <c r="AZ5" s="38" t="s">
        <v>33</v>
      </c>
      <c r="BA5" s="38" t="s">
        <v>31</v>
      </c>
      <c r="BB5" s="38" t="s">
        <v>32</v>
      </c>
      <c r="BC5" s="38" t="s">
        <v>33</v>
      </c>
      <c r="BD5" s="37" t="s">
        <v>40</v>
      </c>
      <c r="BE5" s="39" t="s">
        <v>35</v>
      </c>
      <c r="BF5" s="8" t="s">
        <v>41</v>
      </c>
      <c r="BG5" s="39" t="s">
        <v>42</v>
      </c>
      <c r="BH5" s="39" t="s">
        <v>43</v>
      </c>
      <c r="BI5" s="39" t="s">
        <v>44</v>
      </c>
      <c r="BJ5" s="39" t="s">
        <v>42</v>
      </c>
      <c r="BK5" s="39" t="s">
        <v>43</v>
      </c>
      <c r="BL5" s="39" t="s">
        <v>44</v>
      </c>
      <c r="BM5" s="37" t="s">
        <v>45</v>
      </c>
      <c r="BN5" s="39" t="s">
        <v>46</v>
      </c>
      <c r="BO5" s="40" t="s">
        <v>48</v>
      </c>
      <c r="BP5" s="40" t="s">
        <v>49</v>
      </c>
      <c r="BQ5" s="41" t="s">
        <v>97</v>
      </c>
      <c r="BR5" s="12" t="s">
        <v>50</v>
      </c>
    </row>
    <row r="6" spans="1:70" s="63" customFormat="1" ht="163.5" customHeight="1">
      <c r="A6" s="76" t="s">
        <v>98</v>
      </c>
      <c r="B6" s="76" t="s">
        <v>99</v>
      </c>
      <c r="C6" s="76" t="s">
        <v>166</v>
      </c>
      <c r="D6" s="77" t="s">
        <v>81</v>
      </c>
      <c r="E6" s="76" t="s">
        <v>344</v>
      </c>
      <c r="F6" s="77" t="s">
        <v>345</v>
      </c>
      <c r="G6" s="77" t="s">
        <v>346</v>
      </c>
      <c r="H6" s="76" t="s">
        <v>347</v>
      </c>
      <c r="I6" s="76" t="s">
        <v>59</v>
      </c>
      <c r="J6" s="76" t="s">
        <v>86</v>
      </c>
      <c r="K6" s="109" t="s">
        <v>87</v>
      </c>
      <c r="L6" s="83">
        <v>1</v>
      </c>
      <c r="M6" s="76" t="s">
        <v>75</v>
      </c>
      <c r="N6" s="76" t="s">
        <v>63</v>
      </c>
      <c r="O6" s="77" t="s">
        <v>348</v>
      </c>
      <c r="P6" s="110">
        <v>0</v>
      </c>
      <c r="Q6" s="110">
        <v>0.09</v>
      </c>
      <c r="R6" s="110">
        <v>0.09</v>
      </c>
      <c r="S6" s="110">
        <f>SUM(P6:R6)</f>
        <v>0.18</v>
      </c>
      <c r="T6" s="110">
        <v>0.18</v>
      </c>
      <c r="U6" s="110">
        <v>0.09</v>
      </c>
      <c r="V6" s="110">
        <v>0.09</v>
      </c>
      <c r="W6" s="110">
        <v>0.09</v>
      </c>
      <c r="X6" s="110">
        <f>SUM(U6:W6)</f>
        <v>0.27</v>
      </c>
      <c r="Y6" s="110">
        <v>0.27</v>
      </c>
      <c r="Z6" s="110">
        <v>0.09</v>
      </c>
      <c r="AA6" s="110">
        <v>0.09</v>
      </c>
      <c r="AB6" s="110">
        <v>0.09</v>
      </c>
      <c r="AC6" s="110">
        <f>SUM(Z6:AB6)</f>
        <v>0.27</v>
      </c>
      <c r="AD6" s="110">
        <v>0.27</v>
      </c>
      <c r="AE6" s="57">
        <v>8.3299999999999999E-2</v>
      </c>
      <c r="AF6" s="57">
        <v>8.3299999999999999E-2</v>
      </c>
      <c r="AG6" s="57">
        <v>8.3299999999999999E-2</v>
      </c>
      <c r="AH6" s="136" t="s">
        <v>349</v>
      </c>
      <c r="AI6" s="137" t="s">
        <v>350</v>
      </c>
      <c r="AJ6" s="138" t="s">
        <v>351</v>
      </c>
      <c r="AK6" s="130">
        <f>AE6+AF6+AG6</f>
        <v>0.24990000000000001</v>
      </c>
      <c r="AL6" s="130">
        <f>AK6</f>
        <v>0.24990000000000001</v>
      </c>
      <c r="AM6" s="190" t="s">
        <v>352</v>
      </c>
      <c r="AN6" s="194" t="s">
        <v>353</v>
      </c>
      <c r="AO6" s="133">
        <v>8.3299999999999999E-2</v>
      </c>
      <c r="AP6" s="57">
        <v>8.3299999999999999E-2</v>
      </c>
      <c r="AQ6" s="57">
        <v>8.3299999999999999E-2</v>
      </c>
      <c r="AR6" s="110"/>
      <c r="AS6" s="110"/>
      <c r="AT6" s="110"/>
      <c r="AU6" s="110">
        <f>SUM(AO6:AQ6)</f>
        <v>0.24990000000000001</v>
      </c>
      <c r="AV6" s="110">
        <f>AU6</f>
        <v>0.24990000000000001</v>
      </c>
      <c r="AW6" s="110"/>
      <c r="AX6" s="57">
        <v>8.3299999999999999E-2</v>
      </c>
      <c r="AY6" s="57">
        <v>8.3299999999999999E-2</v>
      </c>
      <c r="AZ6" s="57">
        <v>8.3299999999999999E-2</v>
      </c>
      <c r="BA6" s="110"/>
      <c r="BB6" s="110"/>
      <c r="BC6" s="110"/>
      <c r="BD6" s="110">
        <f>SUM(AX6:AZ6)</f>
        <v>0.24990000000000001</v>
      </c>
      <c r="BE6" s="110">
        <f>BD6</f>
        <v>0.24990000000000001</v>
      </c>
      <c r="BF6" s="110"/>
      <c r="BG6" s="57">
        <v>8.3299999999999999E-2</v>
      </c>
      <c r="BH6" s="57">
        <v>8.3299999999999999E-2</v>
      </c>
      <c r="BI6" s="57">
        <v>8.3299999999999999E-2</v>
      </c>
      <c r="BJ6" s="110"/>
      <c r="BK6" s="110"/>
      <c r="BL6" s="110"/>
      <c r="BM6" s="110">
        <f>SUM(BG6:BI6)</f>
        <v>0.24990000000000001</v>
      </c>
      <c r="BN6" s="111">
        <f>BM6</f>
        <v>0.24990000000000001</v>
      </c>
      <c r="BO6" s="110">
        <f>BM6+BD6+AU6+AK6</f>
        <v>0.99960000000000004</v>
      </c>
      <c r="BP6" s="110">
        <f>BN6+BE6+AV6+AL6</f>
        <v>0.99960000000000004</v>
      </c>
      <c r="BQ6" s="112" t="s">
        <v>354</v>
      </c>
      <c r="BR6" s="113"/>
    </row>
    <row r="7" spans="1:70" s="63" customFormat="1" ht="123" customHeight="1">
      <c r="A7" s="76" t="s">
        <v>98</v>
      </c>
      <c r="B7" s="76" t="s">
        <v>99</v>
      </c>
      <c r="C7" s="76" t="s">
        <v>166</v>
      </c>
      <c r="D7" s="77" t="s">
        <v>355</v>
      </c>
      <c r="E7" s="76" t="s">
        <v>356</v>
      </c>
      <c r="F7" s="77" t="s">
        <v>357</v>
      </c>
      <c r="G7" s="76" t="s">
        <v>358</v>
      </c>
      <c r="H7" s="77" t="s">
        <v>359</v>
      </c>
      <c r="I7" s="76" t="s">
        <v>59</v>
      </c>
      <c r="J7" s="76" t="s">
        <v>86</v>
      </c>
      <c r="K7" s="77" t="s">
        <v>87</v>
      </c>
      <c r="L7" s="110">
        <v>1</v>
      </c>
      <c r="M7" s="96" t="s">
        <v>75</v>
      </c>
      <c r="N7" s="96" t="s">
        <v>63</v>
      </c>
      <c r="O7" s="77" t="s">
        <v>348</v>
      </c>
      <c r="P7" s="110">
        <v>0</v>
      </c>
      <c r="Q7" s="110">
        <v>0.09</v>
      </c>
      <c r="R7" s="110">
        <v>0.09</v>
      </c>
      <c r="S7" s="110">
        <f>SUM(P7:R7)</f>
        <v>0.18</v>
      </c>
      <c r="T7" s="110">
        <v>0.18</v>
      </c>
      <c r="U7" s="110">
        <v>0.09</v>
      </c>
      <c r="V7" s="110">
        <v>0.09</v>
      </c>
      <c r="W7" s="110">
        <v>0.09</v>
      </c>
      <c r="X7" s="110">
        <f>SUM(U7:W7)</f>
        <v>0.27</v>
      </c>
      <c r="Y7" s="110">
        <v>0.27</v>
      </c>
      <c r="Z7" s="110">
        <v>0.09</v>
      </c>
      <c r="AA7" s="110">
        <v>0.09</v>
      </c>
      <c r="AB7" s="110">
        <v>0.09</v>
      </c>
      <c r="AC7" s="110">
        <f>SUM(Z7:AB7)</f>
        <v>0.27</v>
      </c>
      <c r="AD7" s="110">
        <v>0.27</v>
      </c>
      <c r="AE7" s="57">
        <v>8.3299999999999999E-2</v>
      </c>
      <c r="AF7" s="57">
        <v>8.3299999999999999E-2</v>
      </c>
      <c r="AG7" s="57">
        <v>8.3299999999999999E-2</v>
      </c>
      <c r="AH7" s="136" t="s">
        <v>360</v>
      </c>
      <c r="AI7" s="136" t="s">
        <v>361</v>
      </c>
      <c r="AJ7" s="138" t="s">
        <v>362</v>
      </c>
      <c r="AK7" s="130">
        <f>SUM(AE7:AG7)</f>
        <v>0.24990000000000001</v>
      </c>
      <c r="AL7" s="130">
        <f>AK7</f>
        <v>0.24990000000000001</v>
      </c>
      <c r="AM7" s="135" t="s">
        <v>363</v>
      </c>
      <c r="AN7" s="195" t="s">
        <v>364</v>
      </c>
      <c r="AO7" s="133">
        <v>8.3299999999999999E-2</v>
      </c>
      <c r="AP7" s="57">
        <v>8.3299999999999999E-2</v>
      </c>
      <c r="AQ7" s="57">
        <v>8.3299999999999999E-2</v>
      </c>
      <c r="AR7" s="110"/>
      <c r="AS7" s="110"/>
      <c r="AT7" s="110"/>
      <c r="AU7" s="110">
        <f>SUM(AO7:AQ7)</f>
        <v>0.24990000000000001</v>
      </c>
      <c r="AV7" s="110">
        <f>AU7</f>
        <v>0.24990000000000001</v>
      </c>
      <c r="AW7" s="110"/>
      <c r="AX7" s="57">
        <v>8.3299999999999999E-2</v>
      </c>
      <c r="AY7" s="57">
        <v>8.3299999999999999E-2</v>
      </c>
      <c r="AZ7" s="57">
        <v>8.3299999999999999E-2</v>
      </c>
      <c r="BA7" s="110"/>
      <c r="BB7" s="110"/>
      <c r="BC7" s="110"/>
      <c r="BD7" s="110">
        <f>SUM(AX7:AZ7)</f>
        <v>0.24990000000000001</v>
      </c>
      <c r="BE7" s="110">
        <f>BD7</f>
        <v>0.24990000000000001</v>
      </c>
      <c r="BF7" s="110"/>
      <c r="BG7" s="57">
        <v>8.3299999999999999E-2</v>
      </c>
      <c r="BH7" s="57">
        <v>8.3299999999999999E-2</v>
      </c>
      <c r="BI7" s="57">
        <v>8.3299999999999999E-2</v>
      </c>
      <c r="BJ7" s="110"/>
      <c r="BK7" s="110"/>
      <c r="BL7" s="110"/>
      <c r="BM7" s="110">
        <f>SUM(BG7:BI7)</f>
        <v>0.24990000000000001</v>
      </c>
      <c r="BN7" s="111">
        <f>BM7</f>
        <v>0.24990000000000001</v>
      </c>
      <c r="BO7" s="110">
        <f>BM7+BD7+AU7+AK7</f>
        <v>0.99960000000000004</v>
      </c>
      <c r="BP7" s="110">
        <f>BN7+BE7+AV7+AL7</f>
        <v>0.99960000000000004</v>
      </c>
      <c r="BQ7" s="112" t="s">
        <v>354</v>
      </c>
      <c r="BR7" s="114"/>
    </row>
    <row r="8" spans="1:70" s="82" customFormat="1" ht="140.25" customHeight="1">
      <c r="A8" s="76" t="s">
        <v>129</v>
      </c>
      <c r="B8" s="76" t="s">
        <v>130</v>
      </c>
      <c r="C8" s="76" t="s">
        <v>131</v>
      </c>
      <c r="D8" s="77" t="s">
        <v>81</v>
      </c>
      <c r="E8" s="77" t="s">
        <v>365</v>
      </c>
      <c r="F8" s="77" t="s">
        <v>366</v>
      </c>
      <c r="G8" s="77" t="s">
        <v>367</v>
      </c>
      <c r="H8" s="77" t="s">
        <v>359</v>
      </c>
      <c r="I8" s="76" t="s">
        <v>59</v>
      </c>
      <c r="J8" s="76" t="s">
        <v>86</v>
      </c>
      <c r="K8" s="77" t="s">
        <v>87</v>
      </c>
      <c r="L8" s="97">
        <v>1</v>
      </c>
      <c r="M8" s="77" t="s">
        <v>62</v>
      </c>
      <c r="N8" s="77" t="s">
        <v>63</v>
      </c>
      <c r="O8" s="77" t="s">
        <v>348</v>
      </c>
      <c r="P8" s="93">
        <v>0</v>
      </c>
      <c r="Q8" s="93">
        <v>0</v>
      </c>
      <c r="R8" s="93">
        <v>0</v>
      </c>
      <c r="S8" s="93">
        <f>SUM(P8:R8)</f>
        <v>0</v>
      </c>
      <c r="T8" s="93"/>
      <c r="U8" s="93">
        <v>0.11</v>
      </c>
      <c r="V8" s="93">
        <v>0.11</v>
      </c>
      <c r="W8" s="93">
        <v>0.11</v>
      </c>
      <c r="X8" s="93">
        <f>SUM(U8:W8)</f>
        <v>0.33</v>
      </c>
      <c r="Y8" s="93">
        <v>0.33</v>
      </c>
      <c r="Z8" s="93">
        <v>0.11</v>
      </c>
      <c r="AA8" s="93">
        <v>0.11</v>
      </c>
      <c r="AB8" s="93">
        <v>0.11</v>
      </c>
      <c r="AC8" s="93">
        <f>SUM(Z8:AB8)</f>
        <v>0.33</v>
      </c>
      <c r="AD8" s="93">
        <v>0.33</v>
      </c>
      <c r="AE8" s="118">
        <v>0</v>
      </c>
      <c r="AF8" s="118">
        <v>0.1</v>
      </c>
      <c r="AG8" s="118">
        <v>0.09</v>
      </c>
      <c r="AH8" s="83" t="s">
        <v>368</v>
      </c>
      <c r="AI8" s="139" t="s">
        <v>369</v>
      </c>
      <c r="AJ8" s="140" t="s">
        <v>370</v>
      </c>
      <c r="AK8" s="132">
        <f>SUM(AE8:AG8)</f>
        <v>0.19</v>
      </c>
      <c r="AL8" s="131">
        <f>AK8</f>
        <v>0.19</v>
      </c>
      <c r="AM8" s="193" t="s">
        <v>371</v>
      </c>
      <c r="AN8" s="196" t="s">
        <v>353</v>
      </c>
      <c r="AO8" s="134">
        <v>0.09</v>
      </c>
      <c r="AP8" s="110">
        <v>0.09</v>
      </c>
      <c r="AQ8" s="110">
        <v>0.09</v>
      </c>
      <c r="AR8" s="115"/>
      <c r="AS8" s="115"/>
      <c r="AT8" s="115"/>
      <c r="AU8" s="115">
        <f>SUM(AO8:AQ8)</f>
        <v>0.27</v>
      </c>
      <c r="AV8" s="115"/>
      <c r="AW8" s="115"/>
      <c r="AX8" s="110">
        <v>0.09</v>
      </c>
      <c r="AY8" s="110">
        <v>0.09</v>
      </c>
      <c r="AZ8" s="110">
        <v>0.09</v>
      </c>
      <c r="BA8" s="110"/>
      <c r="BB8" s="115"/>
      <c r="BC8" s="115"/>
      <c r="BD8" s="115">
        <f>SUM(AX8:AZ8)</f>
        <v>0.27</v>
      </c>
      <c r="BE8" s="115">
        <f>BD8</f>
        <v>0.27</v>
      </c>
      <c r="BF8" s="115"/>
      <c r="BG8" s="110">
        <v>0.09</v>
      </c>
      <c r="BH8" s="110">
        <v>0.09</v>
      </c>
      <c r="BI8" s="110">
        <v>0.09</v>
      </c>
      <c r="BJ8" s="115"/>
      <c r="BK8" s="115"/>
      <c r="BL8" s="115"/>
      <c r="BM8" s="115">
        <f>SUM(BG8:BI8)</f>
        <v>0.27</v>
      </c>
      <c r="BN8" s="115">
        <f>BM8</f>
        <v>0.27</v>
      </c>
      <c r="BO8" s="93">
        <f>BM8+BD8+AU8+AK8</f>
        <v>1</v>
      </c>
      <c r="BP8" s="93">
        <f>BO8</f>
        <v>1</v>
      </c>
      <c r="BQ8" s="112" t="s">
        <v>354</v>
      </c>
      <c r="BR8" s="116"/>
    </row>
    <row r="9" spans="1:70" ht="15.95">
      <c r="A9" s="25"/>
      <c r="B9" s="25"/>
      <c r="C9" s="25"/>
      <c r="D9" s="25"/>
      <c r="E9" s="25"/>
      <c r="F9" s="26"/>
      <c r="G9" s="26"/>
      <c r="H9" s="25"/>
      <c r="I9" s="49"/>
      <c r="J9" s="25"/>
      <c r="K9" s="25"/>
      <c r="L9" s="25"/>
      <c r="M9" s="25"/>
      <c r="N9" s="25" t="s">
        <v>372</v>
      </c>
      <c r="O9" s="25"/>
      <c r="AM9" s="126" t="s">
        <v>273</v>
      </c>
    </row>
    <row r="10" spans="1:70">
      <c r="A10" s="25"/>
      <c r="B10" s="25"/>
      <c r="C10" s="25"/>
      <c r="D10" s="25"/>
      <c r="E10" s="25"/>
      <c r="F10" s="26"/>
      <c r="G10" s="26"/>
      <c r="H10" s="25"/>
      <c r="I10" s="25"/>
      <c r="J10" s="25"/>
      <c r="K10" s="25"/>
      <c r="L10" s="27"/>
      <c r="M10" s="25"/>
      <c r="N10" s="25"/>
      <c r="O10" s="25"/>
    </row>
  </sheetData>
  <mergeCells count="23">
    <mergeCell ref="AX3:AZ4"/>
    <mergeCell ref="BA3:BF3"/>
    <mergeCell ref="BG3:BI4"/>
    <mergeCell ref="BJ3:BO3"/>
    <mergeCell ref="BA4:BC4"/>
    <mergeCell ref="BD4:BF4"/>
    <mergeCell ref="BJ4:BL4"/>
    <mergeCell ref="BM4:BO4"/>
    <mergeCell ref="A1:B3"/>
    <mergeCell ref="AE3:AG4"/>
    <mergeCell ref="AH3:AN3"/>
    <mergeCell ref="AO3:AQ4"/>
    <mergeCell ref="AR3:AW3"/>
    <mergeCell ref="AH4:AJ4"/>
    <mergeCell ref="AK4:AN4"/>
    <mergeCell ref="AR4:AT4"/>
    <mergeCell ref="AU4:AW4"/>
    <mergeCell ref="AC4:AD4"/>
    <mergeCell ref="P4:R4"/>
    <mergeCell ref="S4:T4"/>
    <mergeCell ref="U4:W4"/>
    <mergeCell ref="X4:Y4"/>
    <mergeCell ref="Z4:AB4"/>
  </mergeCells>
  <hyperlinks>
    <hyperlink ref="AN6" r:id="rId1" xr:uid="{2E1C8254-AF71-47FD-9B69-58ED370F1BA9}"/>
    <hyperlink ref="AN8" r:id="rId2" xr:uid="{83946B8E-0669-433E-B444-4A87878B4B8B}"/>
    <hyperlink ref="AN7" r:id="rId3" display="https://365and.sharepoint.com/:x:/r/sites/PL-PLANEACION/_layouts/15/Doc.aspx?sourcedoc=%7B8D151567-016B-4E22-9A5A-F40307B5F9D5%7D&amp;file=Reporte%20al%20Plan%20de%20Accio%CC%81n%20Modelo%20de%20Negocio%20AND%20-%20I%20trimestre%202026.xlsx&amp;action=default&amp;mobileredirect=true" xr:uid="{0730CA9A-33FF-4670-9241-935958803EA6}"/>
  </hyperlinks>
  <pageMargins left="0.7" right="0.7" top="0.75" bottom="0.75" header="0.3" footer="0.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9B5BE-022F-41D6-86F3-0D469F97AB39}">
  <dimension ref="A1:H38"/>
  <sheetViews>
    <sheetView workbookViewId="0">
      <selection activeCell="D11" sqref="D11"/>
    </sheetView>
  </sheetViews>
  <sheetFormatPr defaultColWidth="10" defaultRowHeight="14.45"/>
  <cols>
    <col min="1" max="1" width="3" bestFit="1" customWidth="1"/>
    <col min="3" max="3" width="47.5703125" customWidth="1"/>
    <col min="4" max="4" width="87.42578125" customWidth="1"/>
    <col min="5" max="5" width="71.140625" customWidth="1"/>
  </cols>
  <sheetData>
    <row r="1" spans="1:8" ht="24">
      <c r="A1" s="42" t="s">
        <v>373</v>
      </c>
      <c r="B1" s="42" t="s">
        <v>374</v>
      </c>
      <c r="C1" s="42" t="s">
        <v>375</v>
      </c>
      <c r="D1" s="42" t="s">
        <v>376</v>
      </c>
      <c r="E1" s="42" t="s">
        <v>377</v>
      </c>
      <c r="F1" s="43" t="s">
        <v>378</v>
      </c>
      <c r="G1" s="42" t="s">
        <v>379</v>
      </c>
      <c r="H1" s="42" t="s">
        <v>380</v>
      </c>
    </row>
    <row r="2" spans="1:8">
      <c r="A2" s="44">
        <v>1</v>
      </c>
      <c r="B2" s="15" t="s">
        <v>381</v>
      </c>
      <c r="C2" s="18" t="s">
        <v>365</v>
      </c>
      <c r="D2" s="15" t="s">
        <v>367</v>
      </c>
      <c r="E2" s="18" t="s">
        <v>382</v>
      </c>
      <c r="F2" s="18" t="s">
        <v>87</v>
      </c>
      <c r="G2" s="45">
        <v>1</v>
      </c>
      <c r="H2" s="18" t="s">
        <v>86</v>
      </c>
    </row>
    <row r="3" spans="1:8">
      <c r="A3" s="44">
        <v>2</v>
      </c>
      <c r="B3" s="16" t="s">
        <v>383</v>
      </c>
      <c r="C3" s="14" t="s">
        <v>167</v>
      </c>
      <c r="D3" s="16" t="s">
        <v>384</v>
      </c>
      <c r="E3" s="14" t="s">
        <v>385</v>
      </c>
      <c r="F3" s="14" t="s">
        <v>61</v>
      </c>
      <c r="G3" s="24">
        <v>1</v>
      </c>
      <c r="H3" s="21" t="s">
        <v>386</v>
      </c>
    </row>
    <row r="4" spans="1:8">
      <c r="A4" s="44">
        <v>3</v>
      </c>
      <c r="B4" s="16" t="s">
        <v>387</v>
      </c>
      <c r="C4" s="14" t="s">
        <v>167</v>
      </c>
      <c r="D4" s="16" t="s">
        <v>169</v>
      </c>
      <c r="E4" s="14" t="s">
        <v>388</v>
      </c>
      <c r="F4" s="14" t="s">
        <v>87</v>
      </c>
      <c r="G4" s="17">
        <v>1</v>
      </c>
      <c r="H4" s="14" t="s">
        <v>59</v>
      </c>
    </row>
    <row r="5" spans="1:8">
      <c r="A5" s="44">
        <v>4</v>
      </c>
      <c r="B5" s="15" t="s">
        <v>389</v>
      </c>
      <c r="C5" s="21" t="s">
        <v>187</v>
      </c>
      <c r="D5" s="15" t="s">
        <v>390</v>
      </c>
      <c r="E5" s="14" t="s">
        <v>388</v>
      </c>
      <c r="F5" s="14" t="s">
        <v>87</v>
      </c>
      <c r="G5" s="46">
        <v>1</v>
      </c>
      <c r="H5" s="14" t="s">
        <v>86</v>
      </c>
    </row>
    <row r="6" spans="1:8">
      <c r="A6" s="44">
        <v>5</v>
      </c>
      <c r="B6" s="15" t="s">
        <v>391</v>
      </c>
      <c r="C6" s="14" t="s">
        <v>187</v>
      </c>
      <c r="D6" s="16" t="s">
        <v>392</v>
      </c>
      <c r="E6" s="14" t="s">
        <v>393</v>
      </c>
      <c r="F6" s="14" t="s">
        <v>61</v>
      </c>
      <c r="G6" s="13">
        <v>6</v>
      </c>
      <c r="H6" s="14" t="s">
        <v>86</v>
      </c>
    </row>
    <row r="7" spans="1:8">
      <c r="A7" s="44">
        <v>6</v>
      </c>
      <c r="B7" s="15" t="s">
        <v>394</v>
      </c>
      <c r="C7" s="14" t="s">
        <v>187</v>
      </c>
      <c r="D7" s="16" t="s">
        <v>395</v>
      </c>
      <c r="E7" s="14" t="s">
        <v>396</v>
      </c>
      <c r="F7" s="14" t="s">
        <v>87</v>
      </c>
      <c r="G7" s="17">
        <v>1</v>
      </c>
      <c r="H7" s="14" t="s">
        <v>86</v>
      </c>
    </row>
    <row r="8" spans="1:8">
      <c r="A8" s="44">
        <v>7</v>
      </c>
      <c r="B8" s="15" t="s">
        <v>397</v>
      </c>
      <c r="C8" s="14" t="s">
        <v>187</v>
      </c>
      <c r="D8" s="16" t="s">
        <v>398</v>
      </c>
      <c r="E8" s="14" t="s">
        <v>399</v>
      </c>
      <c r="F8" s="14" t="s">
        <v>61</v>
      </c>
      <c r="G8" s="24">
        <v>4</v>
      </c>
      <c r="H8" s="14" t="s">
        <v>86</v>
      </c>
    </row>
    <row r="9" spans="1:8">
      <c r="A9" s="44">
        <v>8</v>
      </c>
      <c r="B9" s="18" t="s">
        <v>400</v>
      </c>
      <c r="C9" s="21" t="s">
        <v>344</v>
      </c>
      <c r="D9" s="15" t="s">
        <v>401</v>
      </c>
      <c r="E9" s="14" t="s">
        <v>402</v>
      </c>
      <c r="F9" s="14" t="s">
        <v>87</v>
      </c>
      <c r="G9" s="46">
        <v>1</v>
      </c>
      <c r="H9" s="14" t="s">
        <v>86</v>
      </c>
    </row>
    <row r="10" spans="1:8">
      <c r="A10" s="44">
        <v>9</v>
      </c>
      <c r="B10" s="14" t="s">
        <v>403</v>
      </c>
      <c r="C10" s="14" t="s">
        <v>274</v>
      </c>
      <c r="D10" s="16" t="s">
        <v>276</v>
      </c>
      <c r="E10" s="14" t="s">
        <v>388</v>
      </c>
      <c r="F10" s="14" t="s">
        <v>87</v>
      </c>
      <c r="G10" s="17">
        <v>1</v>
      </c>
      <c r="H10" s="14" t="s">
        <v>86</v>
      </c>
    </row>
    <row r="11" spans="1:8">
      <c r="A11" s="44">
        <v>10</v>
      </c>
      <c r="B11" s="14" t="s">
        <v>404</v>
      </c>
      <c r="C11" s="14" t="s">
        <v>55</v>
      </c>
      <c r="D11" s="16" t="s">
        <v>57</v>
      </c>
      <c r="E11" s="14" t="s">
        <v>405</v>
      </c>
      <c r="F11" s="14" t="s">
        <v>61</v>
      </c>
      <c r="G11" s="24">
        <v>2</v>
      </c>
      <c r="H11" s="14" t="s">
        <v>60</v>
      </c>
    </row>
    <row r="12" spans="1:8">
      <c r="A12" s="44">
        <v>11</v>
      </c>
      <c r="B12" s="14" t="s">
        <v>406</v>
      </c>
      <c r="C12" s="14" t="s">
        <v>218</v>
      </c>
      <c r="D12" s="16" t="s">
        <v>407</v>
      </c>
      <c r="E12" s="14" t="s">
        <v>388</v>
      </c>
      <c r="F12" s="14" t="s">
        <v>87</v>
      </c>
      <c r="G12" s="17">
        <v>1</v>
      </c>
      <c r="H12" s="14" t="s">
        <v>86</v>
      </c>
    </row>
    <row r="13" spans="1:8">
      <c r="A13" s="44">
        <v>12</v>
      </c>
      <c r="B13" s="18" t="s">
        <v>408</v>
      </c>
      <c r="C13" s="21" t="s">
        <v>356</v>
      </c>
      <c r="D13" s="16" t="s">
        <v>409</v>
      </c>
      <c r="E13" s="18" t="s">
        <v>359</v>
      </c>
      <c r="F13" s="18" t="s">
        <v>87</v>
      </c>
      <c r="G13" s="47">
        <v>1</v>
      </c>
      <c r="H13" s="21" t="s">
        <v>86</v>
      </c>
    </row>
    <row r="14" spans="1:8" ht="26.1">
      <c r="A14" s="44">
        <v>13</v>
      </c>
      <c r="B14" s="14" t="s">
        <v>410</v>
      </c>
      <c r="C14" s="14" t="s">
        <v>101</v>
      </c>
      <c r="D14" s="16" t="s">
        <v>103</v>
      </c>
      <c r="E14" s="14" t="s">
        <v>103</v>
      </c>
      <c r="F14" s="14" t="s">
        <v>61</v>
      </c>
      <c r="G14" s="18">
        <v>12</v>
      </c>
      <c r="H14" s="14" t="s">
        <v>86</v>
      </c>
    </row>
    <row r="15" spans="1:8" ht="26.1">
      <c r="A15" s="44">
        <v>14</v>
      </c>
      <c r="B15" s="14" t="s">
        <v>411</v>
      </c>
      <c r="C15" s="14" t="s">
        <v>101</v>
      </c>
      <c r="D15" s="15" t="s">
        <v>367</v>
      </c>
      <c r="E15" s="14" t="s">
        <v>412</v>
      </c>
      <c r="F15" s="14" t="s">
        <v>87</v>
      </c>
      <c r="G15" s="46">
        <v>1</v>
      </c>
      <c r="H15" s="14" t="s">
        <v>86</v>
      </c>
    </row>
    <row r="16" spans="1:8" ht="26.1">
      <c r="A16" s="44">
        <v>15</v>
      </c>
      <c r="B16" s="14" t="s">
        <v>413</v>
      </c>
      <c r="C16" s="46" t="s">
        <v>101</v>
      </c>
      <c r="D16" s="16" t="s">
        <v>414</v>
      </c>
      <c r="E16" s="18" t="s">
        <v>382</v>
      </c>
      <c r="F16" s="18" t="s">
        <v>87</v>
      </c>
      <c r="G16" s="47">
        <v>1</v>
      </c>
      <c r="H16" s="21" t="s">
        <v>86</v>
      </c>
    </row>
    <row r="17" spans="1:8" ht="26.1">
      <c r="A17" s="44">
        <v>16</v>
      </c>
      <c r="B17" s="14" t="s">
        <v>415</v>
      </c>
      <c r="C17" s="46" t="s">
        <v>101</v>
      </c>
      <c r="D17" s="16" t="s">
        <v>416</v>
      </c>
      <c r="E17" s="14" t="s">
        <v>399</v>
      </c>
      <c r="F17" s="14" t="s">
        <v>61</v>
      </c>
      <c r="G17" s="13">
        <v>12</v>
      </c>
      <c r="H17" s="14" t="s">
        <v>59</v>
      </c>
    </row>
    <row r="18" spans="1:8">
      <c r="A18" s="44">
        <v>17</v>
      </c>
      <c r="B18" s="14" t="s">
        <v>417</v>
      </c>
      <c r="C18" s="14" t="s">
        <v>226</v>
      </c>
      <c r="D18" s="16" t="s">
        <v>228</v>
      </c>
      <c r="E18" s="14" t="s">
        <v>382</v>
      </c>
      <c r="F18" s="14" t="s">
        <v>87</v>
      </c>
      <c r="G18" s="17">
        <v>1</v>
      </c>
      <c r="H18" s="14" t="s">
        <v>86</v>
      </c>
    </row>
    <row r="19" spans="1:8">
      <c r="A19" s="44">
        <v>18</v>
      </c>
      <c r="B19" s="14" t="s">
        <v>418</v>
      </c>
      <c r="C19" s="14" t="s">
        <v>226</v>
      </c>
      <c r="D19" s="16" t="s">
        <v>419</v>
      </c>
      <c r="E19" s="14" t="s">
        <v>388</v>
      </c>
      <c r="F19" s="14" t="s">
        <v>87</v>
      </c>
      <c r="G19" s="17">
        <v>1</v>
      </c>
      <c r="H19" s="14" t="s">
        <v>86</v>
      </c>
    </row>
    <row r="20" spans="1:8">
      <c r="A20" s="258">
        <v>19</v>
      </c>
      <c r="B20" s="14" t="s">
        <v>420</v>
      </c>
      <c r="C20" s="21" t="s">
        <v>285</v>
      </c>
      <c r="D20" s="16" t="s">
        <v>421</v>
      </c>
      <c r="E20" s="18" t="s">
        <v>359</v>
      </c>
      <c r="F20" s="18" t="s">
        <v>87</v>
      </c>
      <c r="G20" s="47">
        <v>1</v>
      </c>
      <c r="H20" s="21" t="s">
        <v>86</v>
      </c>
    </row>
    <row r="21" spans="1:8">
      <c r="A21" s="258"/>
      <c r="B21" s="14" t="s">
        <v>422</v>
      </c>
      <c r="C21" s="18" t="s">
        <v>285</v>
      </c>
      <c r="D21" s="15" t="s">
        <v>297</v>
      </c>
      <c r="E21" s="18" t="s">
        <v>388</v>
      </c>
      <c r="F21" s="18" t="s">
        <v>87</v>
      </c>
      <c r="G21" s="19">
        <v>1</v>
      </c>
      <c r="H21" s="18" t="s">
        <v>86</v>
      </c>
    </row>
    <row r="22" spans="1:8" ht="26.1">
      <c r="A22" s="44">
        <v>20</v>
      </c>
      <c r="B22" s="14" t="s">
        <v>423</v>
      </c>
      <c r="C22" s="18" t="s">
        <v>285</v>
      </c>
      <c r="D22" s="15" t="s">
        <v>424</v>
      </c>
      <c r="E22" s="18" t="s">
        <v>388</v>
      </c>
      <c r="F22" s="18" t="s">
        <v>87</v>
      </c>
      <c r="G22" s="19">
        <v>1</v>
      </c>
      <c r="H22" s="18" t="s">
        <v>86</v>
      </c>
    </row>
    <row r="23" spans="1:8">
      <c r="A23" s="44">
        <v>21</v>
      </c>
      <c r="B23" s="14" t="s">
        <v>425</v>
      </c>
      <c r="C23" s="14" t="s">
        <v>285</v>
      </c>
      <c r="D23" s="16" t="s">
        <v>340</v>
      </c>
      <c r="E23" s="14" t="s">
        <v>388</v>
      </c>
      <c r="F23" s="14" t="s">
        <v>87</v>
      </c>
      <c r="G23" s="17">
        <v>1</v>
      </c>
      <c r="H23" s="14" t="s">
        <v>86</v>
      </c>
    </row>
    <row r="24" spans="1:8">
      <c r="A24" s="44">
        <v>22</v>
      </c>
      <c r="B24" s="14" t="s">
        <v>426</v>
      </c>
      <c r="C24" s="14" t="s">
        <v>312</v>
      </c>
      <c r="D24" s="16" t="s">
        <v>314</v>
      </c>
      <c r="E24" s="14" t="s">
        <v>388</v>
      </c>
      <c r="F24" s="14" t="s">
        <v>87</v>
      </c>
      <c r="G24" s="17">
        <v>1</v>
      </c>
      <c r="H24" s="14" t="s">
        <v>86</v>
      </c>
    </row>
    <row r="25" spans="1:8">
      <c r="A25" s="44">
        <v>23</v>
      </c>
      <c r="B25" s="14" t="s">
        <v>427</v>
      </c>
      <c r="C25" s="14" t="s">
        <v>321</v>
      </c>
      <c r="D25" s="16" t="s">
        <v>323</v>
      </c>
      <c r="E25" s="14" t="s">
        <v>428</v>
      </c>
      <c r="F25" s="14" t="s">
        <v>61</v>
      </c>
      <c r="G25" s="20">
        <v>4</v>
      </c>
      <c r="H25" s="14" t="s">
        <v>86</v>
      </c>
    </row>
    <row r="26" spans="1:8">
      <c r="A26" s="44">
        <v>24</v>
      </c>
      <c r="B26" s="18" t="s">
        <v>429</v>
      </c>
      <c r="C26" s="18" t="s">
        <v>71</v>
      </c>
      <c r="D26" s="15" t="s">
        <v>73</v>
      </c>
      <c r="E26" s="18" t="s">
        <v>430</v>
      </c>
      <c r="F26" s="18" t="s">
        <v>61</v>
      </c>
      <c r="G26" s="48">
        <v>3</v>
      </c>
      <c r="H26" s="18" t="s">
        <v>86</v>
      </c>
    </row>
    <row r="27" spans="1:8">
      <c r="A27" s="44">
        <v>25</v>
      </c>
      <c r="B27" s="18" t="s">
        <v>431</v>
      </c>
      <c r="C27" s="14" t="s">
        <v>71</v>
      </c>
      <c r="D27" s="16" t="s">
        <v>432</v>
      </c>
      <c r="E27" s="14" t="s">
        <v>412</v>
      </c>
      <c r="F27" s="14" t="s">
        <v>87</v>
      </c>
      <c r="G27" s="17">
        <v>1</v>
      </c>
      <c r="H27" s="14" t="s">
        <v>86</v>
      </c>
    </row>
    <row r="28" spans="1:8">
      <c r="A28" s="44">
        <v>26</v>
      </c>
      <c r="B28" s="14" t="s">
        <v>433</v>
      </c>
      <c r="C28" s="14" t="s">
        <v>132</v>
      </c>
      <c r="D28" s="15" t="s">
        <v>134</v>
      </c>
      <c r="E28" s="14" t="s">
        <v>135</v>
      </c>
      <c r="F28" s="14" t="s">
        <v>61</v>
      </c>
      <c r="G28" s="14">
        <v>2</v>
      </c>
      <c r="H28" s="14" t="s">
        <v>60</v>
      </c>
    </row>
    <row r="29" spans="1:8">
      <c r="A29" s="44">
        <v>27</v>
      </c>
      <c r="B29" s="14" t="s">
        <v>434</v>
      </c>
      <c r="C29" s="14" t="s">
        <v>132</v>
      </c>
      <c r="D29" s="15" t="s">
        <v>142</v>
      </c>
      <c r="E29" s="14" t="s">
        <v>143</v>
      </c>
      <c r="F29" s="14" t="s">
        <v>61</v>
      </c>
      <c r="G29" s="14">
        <v>2</v>
      </c>
      <c r="H29" s="14" t="s">
        <v>60</v>
      </c>
    </row>
    <row r="30" spans="1:8">
      <c r="A30" s="44">
        <v>28</v>
      </c>
      <c r="B30" s="14" t="s">
        <v>435</v>
      </c>
      <c r="C30" s="14" t="s">
        <v>132</v>
      </c>
      <c r="D30" s="15" t="s">
        <v>150</v>
      </c>
      <c r="E30" s="14" t="s">
        <v>151</v>
      </c>
      <c r="F30" s="14" t="s">
        <v>61</v>
      </c>
      <c r="G30" s="14">
        <v>124</v>
      </c>
      <c r="H30" s="14" t="s">
        <v>60</v>
      </c>
    </row>
    <row r="31" spans="1:8" ht="26.1">
      <c r="A31" s="44">
        <v>29</v>
      </c>
      <c r="B31" s="14" t="s">
        <v>436</v>
      </c>
      <c r="C31" s="14" t="s">
        <v>132</v>
      </c>
      <c r="D31" s="15" t="s">
        <v>437</v>
      </c>
      <c r="E31" s="14" t="s">
        <v>438</v>
      </c>
      <c r="F31" s="14" t="s">
        <v>61</v>
      </c>
      <c r="G31" s="13">
        <v>12</v>
      </c>
      <c r="H31" s="14" t="s">
        <v>59</v>
      </c>
    </row>
    <row r="32" spans="1:8">
      <c r="A32" s="44">
        <v>30</v>
      </c>
      <c r="B32" s="14" t="s">
        <v>439</v>
      </c>
      <c r="C32" s="14" t="s">
        <v>246</v>
      </c>
      <c r="D32" s="16" t="s">
        <v>248</v>
      </c>
      <c r="E32" s="14" t="s">
        <v>440</v>
      </c>
      <c r="F32" s="14" t="s">
        <v>61</v>
      </c>
      <c r="G32" s="21">
        <v>2</v>
      </c>
      <c r="H32" s="18" t="s">
        <v>60</v>
      </c>
    </row>
    <row r="33" spans="1:8">
      <c r="A33" s="44">
        <v>31</v>
      </c>
      <c r="B33" s="14" t="s">
        <v>441</v>
      </c>
      <c r="C33" s="14" t="s">
        <v>246</v>
      </c>
      <c r="D33" s="16" t="s">
        <v>442</v>
      </c>
      <c r="E33" s="14" t="s">
        <v>385</v>
      </c>
      <c r="F33" s="14" t="s">
        <v>61</v>
      </c>
      <c r="G33" s="14">
        <v>1</v>
      </c>
      <c r="H33" s="21" t="s">
        <v>386</v>
      </c>
    </row>
    <row r="34" spans="1:8">
      <c r="A34" s="44">
        <v>32</v>
      </c>
      <c r="B34" s="14" t="s">
        <v>443</v>
      </c>
      <c r="C34" s="14" t="s">
        <v>246</v>
      </c>
      <c r="D34" s="16" t="s">
        <v>257</v>
      </c>
      <c r="E34" s="14" t="s">
        <v>388</v>
      </c>
      <c r="F34" s="14" t="s">
        <v>87</v>
      </c>
      <c r="G34" s="17">
        <v>1</v>
      </c>
      <c r="H34" s="14" t="s">
        <v>86</v>
      </c>
    </row>
    <row r="35" spans="1:8">
      <c r="A35" s="44">
        <v>33</v>
      </c>
      <c r="B35" s="14" t="s">
        <v>444</v>
      </c>
      <c r="C35" s="14" t="s">
        <v>82</v>
      </c>
      <c r="D35" s="16" t="s">
        <v>445</v>
      </c>
      <c r="E35" s="14" t="s">
        <v>385</v>
      </c>
      <c r="F35" s="14" t="s">
        <v>61</v>
      </c>
      <c r="G35" s="14">
        <v>1</v>
      </c>
      <c r="H35" s="21" t="s">
        <v>386</v>
      </c>
    </row>
    <row r="36" spans="1:8">
      <c r="A36" s="44">
        <v>34</v>
      </c>
      <c r="B36" s="14" t="s">
        <v>446</v>
      </c>
      <c r="C36" s="14" t="s">
        <v>82</v>
      </c>
      <c r="D36" s="16" t="s">
        <v>266</v>
      </c>
      <c r="E36" s="14" t="s">
        <v>388</v>
      </c>
      <c r="F36" s="14" t="s">
        <v>87</v>
      </c>
      <c r="G36" s="17">
        <v>1</v>
      </c>
      <c r="H36" s="14" t="s">
        <v>86</v>
      </c>
    </row>
    <row r="37" spans="1:8">
      <c r="A37" s="44">
        <v>35</v>
      </c>
      <c r="B37" s="14" t="s">
        <v>447</v>
      </c>
      <c r="C37" s="14" t="s">
        <v>82</v>
      </c>
      <c r="D37" s="16" t="s">
        <v>448</v>
      </c>
      <c r="E37" s="14" t="s">
        <v>385</v>
      </c>
      <c r="F37" s="2" t="s">
        <v>61</v>
      </c>
      <c r="G37" s="24">
        <v>1</v>
      </c>
      <c r="H37" s="21" t="s">
        <v>386</v>
      </c>
    </row>
    <row r="38" spans="1:8">
      <c r="A38" s="44">
        <v>36</v>
      </c>
      <c r="B38" s="14" t="s">
        <v>449</v>
      </c>
      <c r="C38" s="14" t="s">
        <v>82</v>
      </c>
      <c r="D38" s="16" t="s">
        <v>84</v>
      </c>
      <c r="E38" s="14" t="s">
        <v>388</v>
      </c>
      <c r="F38" s="14" t="s">
        <v>87</v>
      </c>
      <c r="G38" s="17">
        <v>1</v>
      </c>
      <c r="H38" s="14" t="s">
        <v>86</v>
      </c>
    </row>
  </sheetData>
  <mergeCells count="1">
    <mergeCell ref="A20:A2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550DE06D2E6EB4FBE30DE8B3D01B7AC" ma:contentTypeVersion="12" ma:contentTypeDescription="Crear nuevo documento." ma:contentTypeScope="" ma:versionID="0455c3a781d7194b7619d0d56cf689d5">
  <xsd:schema xmlns:xsd="http://www.w3.org/2001/XMLSchema" xmlns:xs="http://www.w3.org/2001/XMLSchema" xmlns:p="http://schemas.microsoft.com/office/2006/metadata/properties" xmlns:ns2="e7f8c098-243e-4e48-b454-4666030501ed" xmlns:ns3="9659c06f-c4d9-4e0b-83da-6242dbaf5cf8" targetNamespace="http://schemas.microsoft.com/office/2006/metadata/properties" ma:root="true" ma:fieldsID="d75c1983d75483d756035ed47869c4e9" ns2:_="" ns3:_="">
    <xsd:import namespace="e7f8c098-243e-4e48-b454-4666030501ed"/>
    <xsd:import namespace="9659c06f-c4d9-4e0b-83da-6242dbaf5cf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f8c098-243e-4e48-b454-4666030501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7f49090a-7cff-4509-a609-b514d5cfedb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659c06f-c4d9-4e0b-83da-6242dbaf5cf8"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0601db0-19ef-484f-9c03-f134738eaada}" ma:internalName="TaxCatchAll" ma:showField="CatchAllData" ma:web="9659c06f-c4d9-4e0b-83da-6242dbaf5cf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659c06f-c4d9-4e0b-83da-6242dbaf5cf8" xsi:nil="true"/>
    <lcf76f155ced4ddcb4097134ff3c332f xmlns="e7f8c098-243e-4e48-b454-4666030501e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7AA12A1-D5EC-4723-9BD5-3109CCEDC618}"/>
</file>

<file path=customXml/itemProps2.xml><?xml version="1.0" encoding="utf-8"?>
<ds:datastoreItem xmlns:ds="http://schemas.openxmlformats.org/officeDocument/2006/customXml" ds:itemID="{ACC37523-828E-4D3C-A824-53208354CEE3}"/>
</file>

<file path=customXml/itemProps3.xml><?xml version="1.0" encoding="utf-8"?>
<ds:datastoreItem xmlns:ds="http://schemas.openxmlformats.org/officeDocument/2006/customXml" ds:itemID="{19CBE028-8668-452C-B059-75802E4D56B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Claudia Patricia Castaño Serrato</dc:creator>
  <cp:keywords/>
  <dc:description/>
  <cp:lastModifiedBy>Diana Marcela Rendon Murillo</cp:lastModifiedBy>
  <cp:revision/>
  <dcterms:created xsi:type="dcterms:W3CDTF">2026-03-02T14:32:51Z</dcterms:created>
  <dcterms:modified xsi:type="dcterms:W3CDTF">2026-04-09T19:20:52Z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0x0101007550DE06D2E6EB4FBE30DE8B3D01B7AC</vt:lpwstr>
  </property>
  <property fmtid="{D5CDD505-2E9C-101B-9397-08002B2CF9AE}" pid="3" name="MediaServiceImageTags">
    <vt:lpwstr/>
  </property>
</Properties>
</file>